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収入" sheetId="1" r:id="rId1"/>
    <sheet name="支出" sheetId="2" r:id="rId2"/>
    <sheet name="Sheet3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<sst xmlns="http://schemas.openxmlformats.org/spreadsheetml/2006/main" count="224" uniqueCount="164">
  <si>
    <t>ＮＰＯ法人　五ヶ瀬自然学校</t>
  </si>
  <si>
    <t>決算額</t>
  </si>
  <si>
    <t>予算額</t>
  </si>
  <si>
    <t>差　異</t>
  </si>
  <si>
    <t>備　考</t>
  </si>
  <si>
    <t>Ⅰ　収入の部</t>
  </si>
  <si>
    <t>小計</t>
  </si>
  <si>
    <t>２　事業収入</t>
  </si>
  <si>
    <t xml:space="preserve">      子どもゆめ基金事業</t>
  </si>
  <si>
    <t>　　　安藤スポーツトムソーヤ事業</t>
  </si>
  <si>
    <t>　　　五ヶ瀬風の子自然学校</t>
  </si>
  <si>
    <t>　　　クラオカンログハウス事業</t>
  </si>
  <si>
    <t>　　　研修・交流会事業</t>
  </si>
  <si>
    <t>　　　五ヶ瀬の里キャンプ村事業</t>
  </si>
  <si>
    <t>３　補助金等収入</t>
  </si>
  <si>
    <t>　　　子どもゆめ基金助成金</t>
  </si>
  <si>
    <t>独立行政法人</t>
  </si>
  <si>
    <t>　　　安藤スポーツ助成金</t>
  </si>
  <si>
    <t>　　　五ヶ瀬風の子自然学校委託金</t>
  </si>
  <si>
    <t>　　　日本郵政助成金</t>
  </si>
  <si>
    <t>日本郵政</t>
  </si>
  <si>
    <t>４　その他事業収入</t>
  </si>
  <si>
    <t>５　寄付金収入</t>
  </si>
  <si>
    <t>６　雑収入</t>
  </si>
  <si>
    <t>８　受取利息収入</t>
  </si>
  <si>
    <t xml:space="preserve">       前期繰越収支差額</t>
  </si>
  <si>
    <t xml:space="preserve">       収入合計 （Ｂ）</t>
  </si>
  <si>
    <t>Ⅱ支出の部</t>
  </si>
  <si>
    <t>１　事業費</t>
  </si>
  <si>
    <t>　　　五ヶ瀬の里キャンプ村</t>
  </si>
  <si>
    <t xml:space="preserve">      農業体験事業費</t>
  </si>
  <si>
    <t>　　　安藤スポーツ　トムソーヤ事業</t>
  </si>
  <si>
    <t>　　　郵政公社　環境教育カヌー</t>
  </si>
  <si>
    <t>２　管理費</t>
  </si>
  <si>
    <t xml:space="preserve">    　　謝金</t>
  </si>
  <si>
    <t xml:space="preserve">    　　旅費・交通費</t>
  </si>
  <si>
    <t>　　　　通信費</t>
  </si>
  <si>
    <t>　　　　印刷経費</t>
  </si>
  <si>
    <t>　　　　保険料</t>
  </si>
  <si>
    <t>　　　　支払手数料</t>
  </si>
  <si>
    <t>　　　　減価償却費</t>
  </si>
  <si>
    <t>期支出合計（Ｃ）</t>
  </si>
  <si>
    <t>当期収支差額  （Ａ）－（Ｃ）</t>
  </si>
  <si>
    <t>次期繰越収支差額 （Ｂ）－（Ｃ）</t>
  </si>
  <si>
    <t>　　　当期収入合計　（Ａ）</t>
  </si>
  <si>
    <t>　　　ぶーら・ボーラ活動費助成金</t>
  </si>
  <si>
    <t>　　　ぶーら・ボーラ活動助成事業</t>
  </si>
  <si>
    <t xml:space="preserve">      五ヶ瀬緑推進会議助成金</t>
  </si>
  <si>
    <t xml:space="preserve">      五ヶ瀬緑推進会議事業</t>
  </si>
  <si>
    <t>　　　　支払利息</t>
  </si>
  <si>
    <t>　　　五ヶ瀬自然学校共通</t>
  </si>
  <si>
    <t>　　　試験販売</t>
  </si>
  <si>
    <t>　　　企画運営</t>
  </si>
  <si>
    <t>　　　ぶーら・ボーラ事業</t>
  </si>
  <si>
    <t>日清食品</t>
  </si>
  <si>
    <t>県社協</t>
  </si>
  <si>
    <t>　　　農村コミュニティ再生・活性化事業</t>
  </si>
  <si>
    <t>　　　教育ファーム助成金</t>
  </si>
  <si>
    <t>　　　日本郵政事業（学校のカヌー教室）</t>
  </si>
  <si>
    <t>　　　教育ファーム事業</t>
  </si>
  <si>
    <t>　　　五ヶ瀬川流域「自然塾」事業費</t>
  </si>
  <si>
    <t xml:space="preserve">      カヌーでゴミ拾い事業費</t>
  </si>
  <si>
    <t>　　　　需用費</t>
  </si>
  <si>
    <t xml:space="preserve">      子どもゆめ基金事業費</t>
  </si>
  <si>
    <t>　　　　使用料</t>
  </si>
  <si>
    <t>　　　　新聞図書費</t>
  </si>
  <si>
    <t>　　　　地代家賃</t>
  </si>
  <si>
    <t>　　　農村コミュニティ支援事業</t>
  </si>
  <si>
    <t>　　　ふるさと雇用再生特別基金</t>
  </si>
  <si>
    <t>　　　　消耗品費</t>
  </si>
  <si>
    <t>　　　　租税公課</t>
  </si>
  <si>
    <t>　　　　諸会費</t>
  </si>
  <si>
    <t>1　　21年度正会員会費収入</t>
  </si>
  <si>
    <t xml:space="preserve"> 　　20年度正会員会費収入</t>
  </si>
  <si>
    <t>　 　18年度正会員会費収入</t>
  </si>
  <si>
    <t>　　 19年度分賛助会員会費収入</t>
  </si>
  <si>
    <t>学生会員 0</t>
  </si>
  <si>
    <t>個人会員16</t>
  </si>
  <si>
    <t xml:space="preserve"> 　　19年度正会員会費収入</t>
  </si>
  <si>
    <t>団体会員3</t>
  </si>
  <si>
    <t>　　 21年度分賛助会員会費収入</t>
  </si>
  <si>
    <t>　　 20年度分賛助会員会費収入</t>
  </si>
  <si>
    <t>　　　自然塾</t>
  </si>
  <si>
    <t xml:space="preserve">      カヌーでお掃除事業</t>
  </si>
  <si>
    <t xml:space="preserve">      農業体験事業</t>
  </si>
  <si>
    <t xml:space="preserve">      五ヶ瀬緑推進会議事業</t>
  </si>
  <si>
    <t>五ヶ瀬町</t>
  </si>
  <si>
    <t>国文科省+県+町</t>
  </si>
  <si>
    <t>国農水省</t>
  </si>
  <si>
    <t>　　　ふるさと雇用再生特別基金</t>
  </si>
  <si>
    <t>国農水・厚生</t>
  </si>
  <si>
    <t>平成21年度決算書</t>
  </si>
  <si>
    <t>（平成21年4月1日　から　22年3月31日　まで）</t>
  </si>
  <si>
    <t>事業収入</t>
  </si>
  <si>
    <t>研修交流</t>
  </si>
  <si>
    <t>自然塾</t>
  </si>
  <si>
    <t>夢基金</t>
  </si>
  <si>
    <t>風の子</t>
  </si>
  <si>
    <t>安藤スポーツ</t>
  </si>
  <si>
    <t>キャンプ村</t>
  </si>
  <si>
    <t>試験販売</t>
  </si>
  <si>
    <t>企画運営</t>
  </si>
  <si>
    <t>みどり推進</t>
  </si>
  <si>
    <t>教育ファーム</t>
  </si>
  <si>
    <t>緊急雇用対策</t>
  </si>
  <si>
    <t>ふるさと雇用</t>
  </si>
  <si>
    <t>薪ストーブ</t>
  </si>
  <si>
    <t>働き隊</t>
  </si>
  <si>
    <t>農村コミュ</t>
  </si>
  <si>
    <t>正会員会費</t>
  </si>
  <si>
    <t>受取利息収入</t>
  </si>
  <si>
    <t>雑収入</t>
  </si>
  <si>
    <t>収入</t>
  </si>
  <si>
    <t>利子補填事業</t>
  </si>
  <si>
    <t>農村コミュ収入</t>
  </si>
  <si>
    <t>補助金等収入</t>
  </si>
  <si>
    <t>支出</t>
  </si>
  <si>
    <t>事業費</t>
  </si>
  <si>
    <t>計</t>
  </si>
  <si>
    <t>管理費</t>
  </si>
  <si>
    <t>給料手当</t>
  </si>
  <si>
    <t>謝金</t>
  </si>
  <si>
    <t>旅費</t>
  </si>
  <si>
    <t>借料損料</t>
  </si>
  <si>
    <t>委託料</t>
  </si>
  <si>
    <t>需用費</t>
  </si>
  <si>
    <t>通信費</t>
  </si>
  <si>
    <t>荷造運賃</t>
  </si>
  <si>
    <t>調査研究費</t>
  </si>
  <si>
    <t>消耗品</t>
  </si>
  <si>
    <t>物品備品</t>
  </si>
  <si>
    <t>使用料</t>
  </si>
  <si>
    <t>印刷経費</t>
  </si>
  <si>
    <t>地代家賃</t>
  </si>
  <si>
    <t>保険料</t>
  </si>
  <si>
    <t>租税公課</t>
  </si>
  <si>
    <t>諸会費</t>
  </si>
  <si>
    <t>慶弔費</t>
  </si>
  <si>
    <t>リース料</t>
  </si>
  <si>
    <t>支払手数料</t>
  </si>
  <si>
    <t>減価償却費</t>
  </si>
  <si>
    <t>支払利息</t>
  </si>
  <si>
    <t>事業支出</t>
  </si>
  <si>
    <t>自然学校共通</t>
  </si>
  <si>
    <t>　　　　給与手当</t>
  </si>
  <si>
    <t>　　　　アルバイト</t>
  </si>
  <si>
    <t>　　　　委託料</t>
  </si>
  <si>
    <t>　　　　リース料</t>
  </si>
  <si>
    <t>　　　 慶弔費</t>
  </si>
  <si>
    <t>　　　五ヶ瀬町ポータルサイト事業</t>
  </si>
  <si>
    <t>　　　薪ストーブ</t>
  </si>
  <si>
    <t xml:space="preserve">      企画運営</t>
  </si>
  <si>
    <t>　　　働き隊</t>
  </si>
  <si>
    <t>未計2,731,000</t>
  </si>
  <si>
    <t>五ヶ瀬町ポータルサイト</t>
  </si>
  <si>
    <t>アルバイト</t>
  </si>
  <si>
    <t>21年度実績</t>
  </si>
  <si>
    <t>クラオカン
ログハウス</t>
  </si>
  <si>
    <t>クラオカンログハウス</t>
  </si>
  <si>
    <t>賛助会員1</t>
  </si>
  <si>
    <t>協働</t>
  </si>
  <si>
    <t>林野庁</t>
  </si>
  <si>
    <t>国農水・厚生</t>
  </si>
  <si>
    <t>県民公益活動に要する資金借入利子補填事業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</si>
</sst>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8"/>
      <name val="ＭＳ 明朝"/>
      <family val="1"/>
    </font>
    <font>
      <b/>
      <sz val="10.5"/>
      <name val="ＭＳ 明朝"/>
      <family val="1"/>
    </font>
    <font>
      <sz val="8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6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rgb="FF000000"/>
      </top>
      <bottom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/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center" wrapText="1"/>
    </xf>
    <xf numFmtId="0" fontId="5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4" fillId="0" borderId="16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4" fillId="0" borderId="19" xfId="0" applyFont="1" applyBorder="1" applyAlignment="1">
      <alignment horizontal="right" vertical="center" wrapText="1"/>
    </xf>
    <xf numFmtId="0" fontId="7" fillId="0" borderId="0" xfId="0" applyFont="1" applyAlignment="1">
      <alignment/>
    </xf>
    <xf numFmtId="3" fontId="7" fillId="0" borderId="2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3" fillId="0" borderId="13" xfId="0" applyFont="1" applyBorder="1" applyAlignment="1">
      <alignment horizontal="justify" vertical="center" wrapText="1"/>
    </xf>
    <xf numFmtId="0" fontId="3" fillId="0" borderId="22" xfId="0" applyFont="1" applyBorder="1" applyAlignment="1">
      <alignment horizontal="right" vertical="center" wrapText="1"/>
    </xf>
    <xf numFmtId="3" fontId="7" fillId="0" borderId="0" xfId="0" applyNumberFormat="1" applyFont="1" applyFill="1" applyAlignment="1">
      <alignment vertical="center"/>
    </xf>
    <xf numFmtId="0" fontId="3" fillId="0" borderId="13" xfId="0" applyFont="1" applyFill="1" applyBorder="1" applyAlignment="1">
      <alignment horizontal="justify" vertical="center" wrapText="1"/>
    </xf>
    <xf numFmtId="3" fontId="7" fillId="0" borderId="22" xfId="0" applyNumberFormat="1" applyFont="1" applyFill="1" applyBorder="1" applyAlignment="1">
      <alignment horizontal="righ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right" vertical="center"/>
    </xf>
    <xf numFmtId="3" fontId="7" fillId="0" borderId="23" xfId="0" applyNumberFormat="1" applyFont="1" applyBorder="1" applyAlignment="1">
      <alignment vertical="center"/>
    </xf>
    <xf numFmtId="3" fontId="7" fillId="0" borderId="24" xfId="0" applyNumberFormat="1" applyFont="1" applyBorder="1" applyAlignment="1">
      <alignment vertical="center"/>
    </xf>
    <xf numFmtId="3" fontId="7" fillId="0" borderId="23" xfId="0" applyNumberFormat="1" applyFont="1" applyFill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3" fontId="7" fillId="0" borderId="23" xfId="0" applyNumberFormat="1" applyFont="1" applyBorder="1" applyAlignment="1">
      <alignment horizontal="right" vertical="center" wrapText="1"/>
    </xf>
    <xf numFmtId="3" fontId="7" fillId="0" borderId="25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3" fontId="7" fillId="0" borderId="26" xfId="0" applyNumberFormat="1" applyFont="1" applyFill="1" applyBorder="1" applyAlignment="1">
      <alignment horizontal="right" vertical="center" wrapText="1"/>
    </xf>
    <xf numFmtId="3" fontId="7" fillId="0" borderId="26" xfId="0" applyNumberFormat="1" applyFont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7" fillId="0" borderId="27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3" fontId="7" fillId="0" borderId="26" xfId="0" applyNumberFormat="1" applyFont="1" applyBorder="1" applyAlignment="1">
      <alignment horizontal="right" vertical="center" wrapText="1"/>
    </xf>
    <xf numFmtId="3" fontId="3" fillId="0" borderId="27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8" xfId="0" applyFont="1" applyBorder="1" applyAlignment="1">
      <alignment vertical="center" wrapText="1"/>
    </xf>
    <xf numFmtId="0" fontId="8" fillId="0" borderId="16" xfId="0" applyFont="1" applyBorder="1" applyAlignment="1">
      <alignment vertical="center"/>
    </xf>
    <xf numFmtId="0" fontId="8" fillId="0" borderId="16" xfId="0" applyFont="1" applyBorder="1" applyAlignment="1">
      <alignment vertical="center" wrapText="1"/>
    </xf>
    <xf numFmtId="0" fontId="8" fillId="0" borderId="16" xfId="0" applyFont="1" applyBorder="1" applyAlignment="1">
      <alignment horizontal="right" vertical="center" wrapText="1"/>
    </xf>
    <xf numFmtId="3" fontId="7" fillId="0" borderId="0" xfId="0" applyNumberFormat="1" applyFont="1" applyAlignment="1">
      <alignment/>
    </xf>
    <xf numFmtId="0" fontId="8" fillId="0" borderId="0" xfId="0" applyFont="1" applyAlignment="1">
      <alignment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 wrapText="1"/>
    </xf>
    <xf numFmtId="0" fontId="4" fillId="0" borderId="28" xfId="0" applyFont="1" applyBorder="1" applyAlignment="1">
      <alignment horizontal="right" vertical="center" wrapText="1"/>
    </xf>
    <xf numFmtId="0" fontId="4" fillId="0" borderId="29" xfId="0" applyFont="1" applyBorder="1" applyAlignment="1">
      <alignment horizontal="right" vertical="center" wrapText="1"/>
    </xf>
    <xf numFmtId="3" fontId="7" fillId="0" borderId="30" xfId="0" applyNumberFormat="1" applyFont="1" applyBorder="1" applyAlignment="1">
      <alignment/>
    </xf>
    <xf numFmtId="0" fontId="3" fillId="0" borderId="14" xfId="0" applyFont="1" applyBorder="1" applyAlignment="1">
      <alignment vertical="center" wrapText="1"/>
    </xf>
    <xf numFmtId="3" fontId="7" fillId="0" borderId="30" xfId="0" applyNumberFormat="1" applyFont="1" applyFill="1" applyBorder="1" applyAlignment="1">
      <alignment/>
    </xf>
    <xf numFmtId="0" fontId="3" fillId="0" borderId="14" xfId="0" applyFont="1" applyBorder="1" applyAlignment="1">
      <alignment vertical="center"/>
    </xf>
    <xf numFmtId="3" fontId="7" fillId="0" borderId="30" xfId="0" applyNumberFormat="1" applyFont="1" applyBorder="1" applyAlignment="1">
      <alignment horizontal="right" vertical="center" wrapText="1"/>
    </xf>
    <xf numFmtId="0" fontId="7" fillId="0" borderId="31" xfId="0" applyFont="1" applyBorder="1" applyAlignment="1">
      <alignment vertical="center"/>
    </xf>
    <xf numFmtId="3" fontId="7" fillId="0" borderId="32" xfId="0" applyNumberFormat="1" applyFont="1" applyFill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3" fillId="0" borderId="33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4" fillId="0" borderId="35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38" fontId="7" fillId="0" borderId="32" xfId="48" applyFont="1" applyBorder="1" applyAlignment="1">
      <alignment/>
    </xf>
    <xf numFmtId="0" fontId="3" fillId="0" borderId="36" xfId="0" applyFont="1" applyBorder="1" applyAlignment="1">
      <alignment vertical="center" wrapText="1"/>
    </xf>
    <xf numFmtId="38" fontId="7" fillId="0" borderId="37" xfId="48" applyFont="1" applyFill="1" applyBorder="1" applyAlignment="1">
      <alignment/>
    </xf>
    <xf numFmtId="38" fontId="7" fillId="0" borderId="37" xfId="48" applyFont="1" applyBorder="1" applyAlignment="1">
      <alignment/>
    </xf>
    <xf numFmtId="38" fontId="7" fillId="0" borderId="38" xfId="48" applyFont="1" applyBorder="1" applyAlignment="1">
      <alignment/>
    </xf>
    <xf numFmtId="38" fontId="7" fillId="0" borderId="39" xfId="48" applyFont="1" applyBorder="1" applyAlignment="1">
      <alignment/>
    </xf>
    <xf numFmtId="0" fontId="3" fillId="0" borderId="40" xfId="0" applyFont="1" applyBorder="1" applyAlignment="1">
      <alignment vertical="center" wrapText="1"/>
    </xf>
    <xf numFmtId="38" fontId="7" fillId="0" borderId="41" xfId="48" applyFont="1" applyFill="1" applyBorder="1" applyAlignment="1">
      <alignment/>
    </xf>
    <xf numFmtId="38" fontId="7" fillId="0" borderId="42" xfId="48" applyFont="1" applyFill="1" applyBorder="1" applyAlignment="1">
      <alignment/>
    </xf>
    <xf numFmtId="3" fontId="0" fillId="0" borderId="0" xfId="0" applyNumberFormat="1" applyAlignment="1">
      <alignment vertical="center"/>
    </xf>
    <xf numFmtId="0" fontId="7" fillId="0" borderId="39" xfId="0" applyFont="1" applyBorder="1" applyAlignment="1">
      <alignment/>
    </xf>
    <xf numFmtId="0" fontId="9" fillId="0" borderId="39" xfId="0" applyFont="1" applyBorder="1" applyAlignment="1">
      <alignment horizontal="left"/>
    </xf>
    <xf numFmtId="0" fontId="7" fillId="0" borderId="39" xfId="0" applyFont="1" applyFill="1" applyBorder="1" applyAlignment="1">
      <alignment horizontal="right"/>
    </xf>
    <xf numFmtId="38" fontId="7" fillId="0" borderId="39" xfId="48" applyFont="1" applyFill="1" applyBorder="1" applyAlignment="1">
      <alignment/>
    </xf>
    <xf numFmtId="0" fontId="7" fillId="0" borderId="39" xfId="0" applyFont="1" applyBorder="1" applyAlignment="1">
      <alignment horizontal="right"/>
    </xf>
    <xf numFmtId="0" fontId="9" fillId="0" borderId="39" xfId="0" applyFont="1" applyBorder="1" applyAlignment="1">
      <alignment/>
    </xf>
    <xf numFmtId="0" fontId="7" fillId="0" borderId="43" xfId="0" applyFont="1" applyBorder="1" applyAlignment="1">
      <alignment horizontal="right"/>
    </xf>
    <xf numFmtId="38" fontId="7" fillId="0" borderId="43" xfId="48" applyFont="1" applyBorder="1" applyAlignment="1">
      <alignment/>
    </xf>
    <xf numFmtId="38" fontId="7" fillId="0" borderId="0" xfId="48" applyFont="1" applyAlignment="1">
      <alignment/>
    </xf>
    <xf numFmtId="38" fontId="7" fillId="0" borderId="0" xfId="48" applyFont="1" applyFill="1" applyAlignment="1">
      <alignment/>
    </xf>
    <xf numFmtId="3" fontId="3" fillId="0" borderId="30" xfId="0" applyNumberFormat="1" applyFont="1" applyBorder="1" applyAlignment="1">
      <alignment horizontal="right" vertical="center" wrapText="1"/>
    </xf>
    <xf numFmtId="0" fontId="7" fillId="0" borderId="32" xfId="0" applyFont="1" applyBorder="1" applyAlignment="1">
      <alignment vertical="center"/>
    </xf>
    <xf numFmtId="38" fontId="7" fillId="0" borderId="32" xfId="48" applyFont="1" applyFill="1" applyBorder="1" applyAlignment="1">
      <alignment/>
    </xf>
    <xf numFmtId="3" fontId="7" fillId="0" borderId="32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left" vertical="center" wrapText="1"/>
    </xf>
    <xf numFmtId="38" fontId="7" fillId="0" borderId="41" xfId="48" applyFont="1" applyBorder="1" applyAlignment="1">
      <alignment/>
    </xf>
    <xf numFmtId="38" fontId="7" fillId="0" borderId="44" xfId="48" applyFont="1" applyBorder="1" applyAlignment="1">
      <alignment/>
    </xf>
    <xf numFmtId="0" fontId="7" fillId="0" borderId="41" xfId="0" applyFont="1" applyBorder="1" applyAlignment="1">
      <alignment/>
    </xf>
    <xf numFmtId="0" fontId="3" fillId="0" borderId="33" xfId="0" applyFont="1" applyFill="1" applyBorder="1" applyAlignment="1">
      <alignment vertical="center" wrapText="1"/>
    </xf>
    <xf numFmtId="0" fontId="3" fillId="0" borderId="45" xfId="0" applyFont="1" applyFill="1" applyBorder="1" applyAlignment="1">
      <alignment vertical="center" wrapText="1"/>
    </xf>
    <xf numFmtId="0" fontId="4" fillId="0" borderId="46" xfId="0" applyFont="1" applyFill="1" applyBorder="1" applyAlignment="1">
      <alignment horizontal="right" vertical="center" wrapText="1"/>
    </xf>
    <xf numFmtId="3" fontId="7" fillId="0" borderId="20" xfId="0" applyNumberFormat="1" applyFont="1" applyBorder="1" applyAlignment="1">
      <alignment vertical="center"/>
    </xf>
    <xf numFmtId="0" fontId="4" fillId="0" borderId="19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0" fontId="4" fillId="0" borderId="39" xfId="0" applyFont="1" applyBorder="1" applyAlignment="1">
      <alignment/>
    </xf>
    <xf numFmtId="38" fontId="4" fillId="0" borderId="39" xfId="48" applyFont="1" applyBorder="1" applyAlignment="1">
      <alignment/>
    </xf>
    <xf numFmtId="38" fontId="4" fillId="0" borderId="39" xfId="48" applyFont="1" applyFill="1" applyBorder="1" applyAlignment="1">
      <alignment/>
    </xf>
    <xf numFmtId="0" fontId="4" fillId="0" borderId="43" xfId="0" applyFont="1" applyBorder="1" applyAlignment="1">
      <alignment/>
    </xf>
    <xf numFmtId="38" fontId="4" fillId="0" borderId="43" xfId="48" applyFont="1" applyFill="1" applyBorder="1" applyAlignment="1">
      <alignment/>
    </xf>
    <xf numFmtId="0" fontId="4" fillId="0" borderId="47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38" fontId="11" fillId="0" borderId="50" xfId="48" applyFont="1" applyBorder="1" applyAlignment="1">
      <alignment/>
    </xf>
    <xf numFmtId="38" fontId="11" fillId="0" borderId="51" xfId="48" applyFont="1" applyBorder="1" applyAlignment="1">
      <alignment/>
    </xf>
    <xf numFmtId="0" fontId="12" fillId="0" borderId="0" xfId="0" applyFont="1" applyFill="1" applyAlignment="1">
      <alignment/>
    </xf>
    <xf numFmtId="0" fontId="13" fillId="33" borderId="0" xfId="0" applyFont="1" applyFill="1" applyAlignment="1">
      <alignment/>
    </xf>
    <xf numFmtId="38" fontId="8" fillId="0" borderId="0" xfId="48" applyFont="1" applyAlignment="1">
      <alignment/>
    </xf>
    <xf numFmtId="38" fontId="8" fillId="0" borderId="0" xfId="48" applyFont="1" applyFill="1" applyAlignment="1">
      <alignment/>
    </xf>
    <xf numFmtId="0" fontId="8" fillId="0" borderId="0" xfId="0" applyFont="1" applyFill="1" applyAlignment="1">
      <alignment/>
    </xf>
    <xf numFmtId="38" fontId="11" fillId="0" borderId="0" xfId="0" applyNumberFormat="1" applyFont="1" applyAlignment="1">
      <alignment/>
    </xf>
    <xf numFmtId="38" fontId="8" fillId="33" borderId="0" xfId="48" applyFont="1" applyFill="1" applyAlignment="1">
      <alignment/>
    </xf>
    <xf numFmtId="38" fontId="7" fillId="34" borderId="39" xfId="48" applyFont="1" applyFill="1" applyBorder="1" applyAlignment="1">
      <alignment/>
    </xf>
    <xf numFmtId="0" fontId="7" fillId="0" borderId="43" xfId="0" applyFont="1" applyFill="1" applyBorder="1" applyAlignment="1">
      <alignment horizontal="right"/>
    </xf>
    <xf numFmtId="38" fontId="7" fillId="0" borderId="43" xfId="48" applyFont="1" applyFill="1" applyBorder="1" applyAlignment="1">
      <alignment/>
    </xf>
    <xf numFmtId="0" fontId="7" fillId="34" borderId="52" xfId="0" applyFont="1" applyFill="1" applyBorder="1" applyAlignment="1">
      <alignment horizontal="right" wrapText="1"/>
    </xf>
    <xf numFmtId="38" fontId="7" fillId="34" borderId="52" xfId="48" applyFont="1" applyFill="1" applyBorder="1" applyAlignment="1">
      <alignment/>
    </xf>
    <xf numFmtId="0" fontId="4" fillId="0" borderId="53" xfId="0" applyFont="1" applyBorder="1" applyAlignment="1">
      <alignment horizontal="center" vertical="center"/>
    </xf>
    <xf numFmtId="0" fontId="4" fillId="0" borderId="41" xfId="0" applyFont="1" applyBorder="1" applyAlignment="1">
      <alignment/>
    </xf>
    <xf numFmtId="38" fontId="4" fillId="0" borderId="0" xfId="48" applyFont="1" applyBorder="1" applyAlignment="1">
      <alignment/>
    </xf>
    <xf numFmtId="38" fontId="7" fillId="0" borderId="20" xfId="48" applyFont="1" applyFill="1" applyBorder="1" applyAlignment="1">
      <alignment/>
    </xf>
    <xf numFmtId="3" fontId="7" fillId="0" borderId="0" xfId="0" applyNumberFormat="1" applyFont="1" applyAlignment="1">
      <alignment vertical="center"/>
    </xf>
    <xf numFmtId="3" fontId="7" fillId="0" borderId="21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 wrapText="1"/>
    </xf>
    <xf numFmtId="3" fontId="7" fillId="0" borderId="32" xfId="0" applyNumberFormat="1" applyFont="1" applyBorder="1" applyAlignment="1">
      <alignment vertical="center"/>
    </xf>
    <xf numFmtId="3" fontId="7" fillId="0" borderId="54" xfId="0" applyNumberFormat="1" applyFont="1" applyBorder="1" applyAlignment="1">
      <alignment vertical="center"/>
    </xf>
    <xf numFmtId="3" fontId="7" fillId="0" borderId="55" xfId="0" applyNumberFormat="1" applyFont="1" applyBorder="1" applyAlignment="1">
      <alignment vertical="center"/>
    </xf>
    <xf numFmtId="3" fontId="7" fillId="0" borderId="23" xfId="0" applyNumberFormat="1" applyFont="1" applyBorder="1" applyAlignment="1">
      <alignment vertical="center" wrapText="1"/>
    </xf>
    <xf numFmtId="3" fontId="7" fillId="0" borderId="56" xfId="0" applyNumberFormat="1" applyFont="1" applyFill="1" applyBorder="1" applyAlignment="1">
      <alignment vertical="center"/>
    </xf>
    <xf numFmtId="0" fontId="7" fillId="0" borderId="22" xfId="0" applyFont="1" applyBorder="1" applyAlignment="1">
      <alignment vertical="center" wrapText="1"/>
    </xf>
    <xf numFmtId="3" fontId="7" fillId="0" borderId="22" xfId="0" applyNumberFormat="1" applyFont="1" applyFill="1" applyBorder="1" applyAlignment="1">
      <alignment vertical="center"/>
    </xf>
    <xf numFmtId="3" fontId="7" fillId="0" borderId="37" xfId="0" applyNumberFormat="1" applyFont="1" applyFill="1" applyBorder="1" applyAlignment="1">
      <alignment vertical="center"/>
    </xf>
    <xf numFmtId="3" fontId="7" fillId="0" borderId="20" xfId="0" applyNumberFormat="1" applyFont="1" applyFill="1" applyBorder="1" applyAlignment="1">
      <alignment vertical="center"/>
    </xf>
    <xf numFmtId="3" fontId="7" fillId="0" borderId="55" xfId="0" applyNumberFormat="1" applyFont="1" applyFill="1" applyBorder="1" applyAlignment="1">
      <alignment vertical="center"/>
    </xf>
    <xf numFmtId="3" fontId="7" fillId="0" borderId="31" xfId="0" applyNumberFormat="1" applyFont="1" applyFill="1" applyBorder="1" applyAlignment="1">
      <alignment vertical="center"/>
    </xf>
    <xf numFmtId="3" fontId="7" fillId="0" borderId="30" xfId="0" applyNumberFormat="1" applyFont="1" applyBorder="1" applyAlignment="1">
      <alignment vertical="center" wrapText="1"/>
    </xf>
    <xf numFmtId="3" fontId="7" fillId="0" borderId="57" xfId="0" applyNumberFormat="1" applyFont="1" applyBorder="1" applyAlignment="1">
      <alignment vertical="center"/>
    </xf>
    <xf numFmtId="3" fontId="7" fillId="0" borderId="58" xfId="0" applyNumberFormat="1" applyFont="1" applyBorder="1" applyAlignment="1">
      <alignment vertical="center" wrapText="1"/>
    </xf>
    <xf numFmtId="3" fontId="7" fillId="0" borderId="59" xfId="0" applyNumberFormat="1" applyFont="1" applyBorder="1" applyAlignment="1">
      <alignment vertical="center"/>
    </xf>
    <xf numFmtId="3" fontId="7" fillId="0" borderId="60" xfId="0" applyNumberFormat="1" applyFont="1" applyBorder="1" applyAlignment="1">
      <alignment vertical="center"/>
    </xf>
    <xf numFmtId="3" fontId="7" fillId="0" borderId="61" xfId="0" applyNumberFormat="1" applyFont="1" applyFill="1" applyBorder="1" applyAlignment="1">
      <alignment vertical="center"/>
    </xf>
    <xf numFmtId="3" fontId="7" fillId="0" borderId="21" xfId="0" applyNumberFormat="1" applyFont="1" applyBorder="1" applyAlignment="1">
      <alignment vertical="center" wrapText="1"/>
    </xf>
    <xf numFmtId="3" fontId="7" fillId="0" borderId="21" xfId="0" applyNumberFormat="1" applyFont="1" applyFill="1" applyBorder="1" applyAlignment="1">
      <alignment vertical="center"/>
    </xf>
    <xf numFmtId="3" fontId="7" fillId="0" borderId="20" xfId="0" applyNumberFormat="1" applyFont="1" applyFill="1" applyBorder="1" applyAlignment="1">
      <alignment vertical="center" wrapText="1"/>
    </xf>
    <xf numFmtId="3" fontId="7" fillId="0" borderId="62" xfId="0" applyNumberFormat="1" applyFont="1" applyBorder="1" applyAlignment="1">
      <alignment vertical="center" wrapText="1"/>
    </xf>
    <xf numFmtId="3" fontId="7" fillId="0" borderId="26" xfId="0" applyNumberFormat="1" applyFont="1" applyBorder="1" applyAlignment="1">
      <alignment vertical="center" wrapText="1"/>
    </xf>
    <xf numFmtId="0" fontId="4" fillId="0" borderId="0" xfId="0" applyFont="1" applyBorder="1" applyAlignment="1">
      <alignment/>
    </xf>
    <xf numFmtId="38" fontId="4" fillId="0" borderId="0" xfId="48" applyFont="1" applyFill="1" applyBorder="1" applyAlignment="1">
      <alignment/>
    </xf>
    <xf numFmtId="38" fontId="11" fillId="0" borderId="0" xfId="48" applyFont="1" applyBorder="1" applyAlignment="1">
      <alignment/>
    </xf>
    <xf numFmtId="38" fontId="7" fillId="0" borderId="22" xfId="48" applyFont="1" applyFill="1" applyBorder="1" applyAlignment="1">
      <alignment/>
    </xf>
    <xf numFmtId="38" fontId="4" fillId="0" borderId="63" xfId="48" applyFont="1" applyBorder="1" applyAlignment="1">
      <alignment/>
    </xf>
    <xf numFmtId="0" fontId="8" fillId="0" borderId="14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4" xfId="0" applyFont="1" applyBorder="1" applyAlignment="1">
      <alignment horizontal="right" vertical="center"/>
    </xf>
    <xf numFmtId="0" fontId="9" fillId="33" borderId="65" xfId="0" applyFont="1" applyFill="1" applyBorder="1" applyAlignment="1">
      <alignment horizontal="center"/>
    </xf>
    <xf numFmtId="0" fontId="9" fillId="33" borderId="66" xfId="0" applyFont="1" applyFill="1" applyBorder="1" applyAlignment="1">
      <alignment horizontal="center"/>
    </xf>
    <xf numFmtId="0" fontId="31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selection activeCell="A43" sqref="A43"/>
    </sheetView>
  </sheetViews>
  <sheetFormatPr defaultColWidth="9.00390625" defaultRowHeight="13.5"/>
  <cols>
    <col min="1" max="1" width="37.375" style="1" customWidth="1"/>
    <col min="2" max="2" width="12.125" style="1" customWidth="1"/>
    <col min="3" max="3" width="12.125" style="38" customWidth="1"/>
    <col min="4" max="4" width="12.125" style="1" customWidth="1"/>
    <col min="5" max="5" width="13.125" style="1" customWidth="1"/>
    <col min="6" max="16384" width="9.00390625" style="1" customWidth="1"/>
  </cols>
  <sheetData>
    <row r="1" spans="1:5" ht="17.25">
      <c r="A1" s="161" t="s">
        <v>91</v>
      </c>
      <c r="B1" s="161"/>
      <c r="C1" s="161"/>
      <c r="D1" s="161"/>
      <c r="E1" s="161"/>
    </row>
    <row r="2" spans="1:5" ht="13.5">
      <c r="A2" s="162" t="s">
        <v>92</v>
      </c>
      <c r="B2" s="162"/>
      <c r="C2" s="162"/>
      <c r="D2" s="162"/>
      <c r="E2" s="162"/>
    </row>
    <row r="3" spans="3:5" ht="14.25" thickBot="1">
      <c r="C3" s="163" t="s">
        <v>0</v>
      </c>
      <c r="D3" s="163"/>
      <c r="E3" s="163"/>
    </row>
    <row r="4" spans="1:7" ht="15" customHeight="1">
      <c r="A4" s="2"/>
      <c r="B4" s="43" t="s">
        <v>1</v>
      </c>
      <c r="C4" s="3" t="s">
        <v>2</v>
      </c>
      <c r="D4" s="3" t="s">
        <v>3</v>
      </c>
      <c r="E4" s="4" t="s">
        <v>4</v>
      </c>
      <c r="G4" s="52"/>
    </row>
    <row r="5" spans="1:5" ht="14.25" customHeight="1">
      <c r="A5" s="5" t="s">
        <v>5</v>
      </c>
      <c r="B5" s="130"/>
      <c r="C5" s="131"/>
      <c r="D5" s="132"/>
      <c r="E5" s="55"/>
    </row>
    <row r="6" spans="1:5" ht="14.25" customHeight="1">
      <c r="A6" s="7" t="s">
        <v>72</v>
      </c>
      <c r="B6" s="133">
        <v>65000</v>
      </c>
      <c r="C6" s="130">
        <v>110000</v>
      </c>
      <c r="D6" s="132">
        <f aca="true" t="shared" si="0" ref="D6:D11">B6-C6</f>
        <v>-45000</v>
      </c>
      <c r="E6" s="6"/>
    </row>
    <row r="7" spans="1:5" ht="14.25" customHeight="1">
      <c r="A7" s="7" t="s">
        <v>73</v>
      </c>
      <c r="B7" s="133">
        <v>0</v>
      </c>
      <c r="C7" s="130">
        <v>5000</v>
      </c>
      <c r="D7" s="132">
        <f t="shared" si="0"/>
        <v>-5000</v>
      </c>
      <c r="E7" s="6" t="s">
        <v>77</v>
      </c>
    </row>
    <row r="8" spans="1:5" ht="14.25" customHeight="1">
      <c r="A8" s="7" t="s">
        <v>78</v>
      </c>
      <c r="B8" s="133">
        <v>0</v>
      </c>
      <c r="C8" s="130">
        <v>0</v>
      </c>
      <c r="D8" s="132">
        <f t="shared" si="0"/>
        <v>0</v>
      </c>
      <c r="E8" s="6" t="s">
        <v>79</v>
      </c>
    </row>
    <row r="9" spans="1:5" ht="14.25" customHeight="1">
      <c r="A9" s="7" t="s">
        <v>74</v>
      </c>
      <c r="B9" s="133">
        <v>0</v>
      </c>
      <c r="C9" s="130">
        <v>0</v>
      </c>
      <c r="D9" s="132">
        <f t="shared" si="0"/>
        <v>0</v>
      </c>
      <c r="E9" s="6" t="s">
        <v>159</v>
      </c>
    </row>
    <row r="10" spans="1:5" ht="14.25" customHeight="1">
      <c r="A10" s="7" t="s">
        <v>80</v>
      </c>
      <c r="B10" s="133">
        <v>0</v>
      </c>
      <c r="C10" s="130">
        <v>10000</v>
      </c>
      <c r="D10" s="132">
        <f t="shared" si="0"/>
        <v>-10000</v>
      </c>
      <c r="E10" s="6"/>
    </row>
    <row r="11" spans="1:5" ht="14.25" customHeight="1">
      <c r="A11" s="7" t="s">
        <v>81</v>
      </c>
      <c r="B11" s="133">
        <v>0</v>
      </c>
      <c r="C11" s="130">
        <v>0</v>
      </c>
      <c r="D11" s="132">
        <f t="shared" si="0"/>
        <v>0</v>
      </c>
      <c r="E11" s="6"/>
    </row>
    <row r="12" spans="1:5" ht="14.25" customHeight="1">
      <c r="A12" s="7" t="s">
        <v>75</v>
      </c>
      <c r="B12" s="134">
        <v>0</v>
      </c>
      <c r="C12" s="130">
        <v>0</v>
      </c>
      <c r="D12" s="132">
        <f>B12-C12</f>
        <v>0</v>
      </c>
      <c r="E12" s="64" t="s">
        <v>76</v>
      </c>
    </row>
    <row r="13" spans="1:5" ht="14.25" customHeight="1">
      <c r="A13" s="8" t="s">
        <v>6</v>
      </c>
      <c r="B13" s="135">
        <f>SUM(B5:B12)</f>
        <v>65000</v>
      </c>
      <c r="C13" s="28">
        <f>SUM(C6:C12)</f>
        <v>125000</v>
      </c>
      <c r="D13" s="136">
        <f>B13-C13</f>
        <v>-60000</v>
      </c>
      <c r="E13" s="9"/>
    </row>
    <row r="14" spans="1:7" ht="15" customHeight="1">
      <c r="A14" s="70" t="s">
        <v>7</v>
      </c>
      <c r="B14" s="137"/>
      <c r="C14" s="138"/>
      <c r="D14" s="132"/>
      <c r="E14" s="6" t="s">
        <v>156</v>
      </c>
      <c r="G14" s="53"/>
    </row>
    <row r="15" spans="1:5" ht="14.25" customHeight="1">
      <c r="A15" s="65" t="s">
        <v>82</v>
      </c>
      <c r="B15" s="71">
        <v>790060</v>
      </c>
      <c r="C15" s="139">
        <v>2484766</v>
      </c>
      <c r="D15" s="132">
        <f aca="true" t="shared" si="1" ref="D15:D54">B15-C15</f>
        <v>-1694706</v>
      </c>
      <c r="E15" s="6"/>
    </row>
    <row r="16" spans="1:5" ht="14.25" customHeight="1">
      <c r="A16" s="65" t="s">
        <v>83</v>
      </c>
      <c r="B16" s="140">
        <v>0</v>
      </c>
      <c r="C16" s="139">
        <v>0</v>
      </c>
      <c r="D16" s="132">
        <f t="shared" si="1"/>
        <v>0</v>
      </c>
      <c r="E16" s="10" t="s">
        <v>160</v>
      </c>
    </row>
    <row r="17" spans="1:5" ht="14.25" customHeight="1">
      <c r="A17" s="65" t="s">
        <v>8</v>
      </c>
      <c r="B17" s="72">
        <v>580000</v>
      </c>
      <c r="C17" s="139">
        <v>480000</v>
      </c>
      <c r="D17" s="132">
        <f t="shared" si="1"/>
        <v>100000</v>
      </c>
      <c r="E17" s="6"/>
    </row>
    <row r="18" spans="1:5" ht="14.25" customHeight="1">
      <c r="A18" s="65" t="s">
        <v>9</v>
      </c>
      <c r="B18" s="72">
        <v>381000</v>
      </c>
      <c r="C18" s="139">
        <v>408000</v>
      </c>
      <c r="D18" s="132">
        <f t="shared" si="1"/>
        <v>-27000</v>
      </c>
      <c r="E18" s="6"/>
    </row>
    <row r="19" spans="1:5" ht="14.25" customHeight="1">
      <c r="A19" s="65" t="s">
        <v>84</v>
      </c>
      <c r="B19" s="140">
        <v>0</v>
      </c>
      <c r="C19" s="139">
        <v>11000</v>
      </c>
      <c r="D19" s="132">
        <f t="shared" si="1"/>
        <v>-11000</v>
      </c>
      <c r="E19" s="6"/>
    </row>
    <row r="20" spans="1:5" ht="14.25" customHeight="1">
      <c r="A20" s="65" t="s">
        <v>10</v>
      </c>
      <c r="B20" s="72">
        <v>574629</v>
      </c>
      <c r="C20" s="139">
        <v>1200000</v>
      </c>
      <c r="D20" s="132">
        <f t="shared" si="1"/>
        <v>-625371</v>
      </c>
      <c r="E20" s="6"/>
    </row>
    <row r="21" spans="1:5" ht="14.25" customHeight="1">
      <c r="A21" s="65" t="s">
        <v>11</v>
      </c>
      <c r="B21" s="140">
        <v>2088670</v>
      </c>
      <c r="C21" s="139">
        <v>2889748</v>
      </c>
      <c r="D21" s="132">
        <f t="shared" si="1"/>
        <v>-801078</v>
      </c>
      <c r="E21" s="10"/>
    </row>
    <row r="22" spans="1:5" ht="14.25" customHeight="1">
      <c r="A22" s="65" t="s">
        <v>12</v>
      </c>
      <c r="B22" s="72">
        <v>45500</v>
      </c>
      <c r="C22" s="139">
        <v>18000</v>
      </c>
      <c r="D22" s="132">
        <f t="shared" si="1"/>
        <v>27500</v>
      </c>
      <c r="E22" s="6"/>
    </row>
    <row r="23" spans="1:5" ht="14.25" customHeight="1">
      <c r="A23" s="65" t="s">
        <v>58</v>
      </c>
      <c r="B23" s="140">
        <v>0</v>
      </c>
      <c r="C23" s="139">
        <v>0</v>
      </c>
      <c r="D23" s="132">
        <f t="shared" si="1"/>
        <v>0</v>
      </c>
      <c r="E23" s="6"/>
    </row>
    <row r="24" spans="1:5" ht="14.25" customHeight="1">
      <c r="A24" s="65" t="s">
        <v>13</v>
      </c>
      <c r="B24" s="72">
        <v>2505021</v>
      </c>
      <c r="C24" s="139">
        <v>3200000</v>
      </c>
      <c r="D24" s="132">
        <f t="shared" si="1"/>
        <v>-694979</v>
      </c>
      <c r="E24" s="6"/>
    </row>
    <row r="25" spans="1:5" ht="14.25" customHeight="1">
      <c r="A25" s="65" t="s">
        <v>56</v>
      </c>
      <c r="B25" s="72">
        <v>2334086</v>
      </c>
      <c r="C25" s="139">
        <v>2000000</v>
      </c>
      <c r="D25" s="132">
        <f t="shared" si="1"/>
        <v>334086</v>
      </c>
      <c r="E25" s="6"/>
    </row>
    <row r="26" spans="1:5" ht="14.25" customHeight="1">
      <c r="A26" s="65" t="s">
        <v>53</v>
      </c>
      <c r="B26" s="140">
        <v>0</v>
      </c>
      <c r="C26" s="139">
        <v>37500</v>
      </c>
      <c r="D26" s="132">
        <f t="shared" si="1"/>
        <v>-37500</v>
      </c>
      <c r="E26" s="10"/>
    </row>
    <row r="27" spans="1:5" ht="14.25" customHeight="1">
      <c r="A27" s="65" t="s">
        <v>59</v>
      </c>
      <c r="B27" s="71">
        <v>7500</v>
      </c>
      <c r="C27" s="139">
        <v>90000</v>
      </c>
      <c r="D27" s="132">
        <f t="shared" si="1"/>
        <v>-82500</v>
      </c>
      <c r="E27" s="10"/>
    </row>
    <row r="28" spans="1:5" ht="14.25" customHeight="1">
      <c r="A28" s="65" t="s">
        <v>85</v>
      </c>
      <c r="B28" s="140">
        <v>0</v>
      </c>
      <c r="C28" s="139">
        <v>20000</v>
      </c>
      <c r="D28" s="132">
        <f>B28-C28</f>
        <v>-20000</v>
      </c>
      <c r="E28" s="10"/>
    </row>
    <row r="29" spans="1:5" ht="14.25" customHeight="1">
      <c r="A29" s="65" t="s">
        <v>51</v>
      </c>
      <c r="B29" s="72">
        <v>1837783</v>
      </c>
      <c r="C29" s="139">
        <v>650000</v>
      </c>
      <c r="D29" s="132">
        <f t="shared" si="1"/>
        <v>1187783</v>
      </c>
      <c r="E29" s="10"/>
    </row>
    <row r="30" spans="1:5" ht="14.25" customHeight="1">
      <c r="A30" s="65" t="s">
        <v>52</v>
      </c>
      <c r="B30" s="73">
        <v>316300</v>
      </c>
      <c r="C30" s="141">
        <v>500000</v>
      </c>
      <c r="D30" s="132">
        <f t="shared" si="1"/>
        <v>-183700</v>
      </c>
      <c r="E30" s="10"/>
    </row>
    <row r="31" spans="1:5" ht="14.25" customHeight="1">
      <c r="A31" s="8" t="s">
        <v>6</v>
      </c>
      <c r="B31" s="142">
        <f>SUM(B14:B30)</f>
        <v>11460549</v>
      </c>
      <c r="C31" s="28">
        <f>SUM(C14:C30)</f>
        <v>13989014</v>
      </c>
      <c r="D31" s="136">
        <f t="shared" si="1"/>
        <v>-2528465</v>
      </c>
      <c r="E31" s="9"/>
    </row>
    <row r="32" spans="1:7" ht="15" customHeight="1">
      <c r="A32" s="7" t="s">
        <v>14</v>
      </c>
      <c r="B32" s="143"/>
      <c r="C32" s="144"/>
      <c r="D32" s="132"/>
      <c r="E32" s="10"/>
      <c r="G32" s="53"/>
    </row>
    <row r="33" spans="1:5" ht="14.25" customHeight="1">
      <c r="A33" s="7" t="s">
        <v>47</v>
      </c>
      <c r="B33" s="69">
        <v>50000</v>
      </c>
      <c r="C33" s="23">
        <v>50000</v>
      </c>
      <c r="D33" s="132">
        <f t="shared" si="1"/>
        <v>0</v>
      </c>
      <c r="E33" s="6" t="s">
        <v>86</v>
      </c>
    </row>
    <row r="34" spans="1:5" ht="14.25" customHeight="1">
      <c r="A34" s="7" t="s">
        <v>15</v>
      </c>
      <c r="B34" s="69">
        <v>1258262</v>
      </c>
      <c r="C34" s="23">
        <v>1017000</v>
      </c>
      <c r="D34" s="132">
        <f t="shared" si="1"/>
        <v>241262</v>
      </c>
      <c r="E34" s="6" t="s">
        <v>16</v>
      </c>
    </row>
    <row r="35" spans="1:5" ht="14.25" customHeight="1">
      <c r="A35" s="11" t="s">
        <v>17</v>
      </c>
      <c r="B35" s="69">
        <v>100000</v>
      </c>
      <c r="C35" s="23">
        <v>100000</v>
      </c>
      <c r="D35" s="132">
        <f t="shared" si="1"/>
        <v>0</v>
      </c>
      <c r="E35" s="6" t="s">
        <v>54</v>
      </c>
    </row>
    <row r="36" spans="1:5" ht="14.25" customHeight="1">
      <c r="A36" s="7" t="s">
        <v>45</v>
      </c>
      <c r="B36" s="63">
        <v>0</v>
      </c>
      <c r="C36" s="23">
        <v>100000</v>
      </c>
      <c r="D36" s="132">
        <f t="shared" si="1"/>
        <v>-100000</v>
      </c>
      <c r="E36" s="6" t="s">
        <v>55</v>
      </c>
    </row>
    <row r="37" spans="1:5" ht="14.25" customHeight="1">
      <c r="A37" s="7" t="s">
        <v>18</v>
      </c>
      <c r="B37" s="69">
        <v>3100000</v>
      </c>
      <c r="C37" s="23">
        <v>3110000</v>
      </c>
      <c r="D37" s="132">
        <f t="shared" si="1"/>
        <v>-10000</v>
      </c>
      <c r="E37" s="6" t="s">
        <v>87</v>
      </c>
    </row>
    <row r="38" spans="1:5" ht="14.25" customHeight="1">
      <c r="A38" s="7" t="s">
        <v>57</v>
      </c>
      <c r="B38" s="69">
        <v>593597</v>
      </c>
      <c r="C38" s="23">
        <v>549000</v>
      </c>
      <c r="D38" s="132">
        <f t="shared" si="1"/>
        <v>44597</v>
      </c>
      <c r="E38" s="6" t="s">
        <v>88</v>
      </c>
    </row>
    <row r="39" spans="1:5" ht="14.25" customHeight="1">
      <c r="A39" s="7" t="s">
        <v>19</v>
      </c>
      <c r="B39" s="69">
        <v>500000</v>
      </c>
      <c r="C39" s="23">
        <v>500000</v>
      </c>
      <c r="D39" s="132">
        <f t="shared" si="1"/>
        <v>0</v>
      </c>
      <c r="E39" s="10" t="s">
        <v>20</v>
      </c>
    </row>
    <row r="40" spans="1:5" ht="14.25" customHeight="1">
      <c r="A40" s="7" t="s">
        <v>56</v>
      </c>
      <c r="B40" s="69">
        <v>2600000</v>
      </c>
      <c r="C40" s="23">
        <v>2165000</v>
      </c>
      <c r="D40" s="132">
        <f t="shared" si="1"/>
        <v>435000</v>
      </c>
      <c r="E40" s="6" t="s">
        <v>88</v>
      </c>
    </row>
    <row r="41" spans="1:5" ht="14.25" customHeight="1">
      <c r="A41" s="166" t="s">
        <v>163</v>
      </c>
      <c r="B41" s="69">
        <v>141000</v>
      </c>
      <c r="C41" s="23">
        <v>143000</v>
      </c>
      <c r="D41" s="132">
        <f t="shared" si="1"/>
        <v>-2000</v>
      </c>
      <c r="E41" s="6" t="s">
        <v>55</v>
      </c>
    </row>
    <row r="42" spans="1:5" ht="14.25" customHeight="1">
      <c r="A42" s="7" t="s">
        <v>89</v>
      </c>
      <c r="B42" s="69">
        <v>2260000</v>
      </c>
      <c r="C42" s="23">
        <v>2826000</v>
      </c>
      <c r="D42" s="132">
        <f t="shared" si="1"/>
        <v>-566000</v>
      </c>
      <c r="E42" s="10" t="s">
        <v>90</v>
      </c>
    </row>
    <row r="43" spans="1:5" ht="14.25" customHeight="1">
      <c r="A43" s="97" t="s">
        <v>150</v>
      </c>
      <c r="B43" s="74">
        <v>452673</v>
      </c>
      <c r="C43" s="23">
        <v>0</v>
      </c>
      <c r="D43" s="132">
        <f>B43-C43</f>
        <v>452673</v>
      </c>
      <c r="E43" s="10" t="s">
        <v>161</v>
      </c>
    </row>
    <row r="44" spans="1:5" ht="14.25" customHeight="1">
      <c r="A44" s="98" t="s">
        <v>152</v>
      </c>
      <c r="B44" s="76">
        <v>500000</v>
      </c>
      <c r="C44" s="23">
        <v>0</v>
      </c>
      <c r="D44" s="132">
        <f>B44-C44</f>
        <v>500000</v>
      </c>
      <c r="E44" s="10" t="s">
        <v>88</v>
      </c>
    </row>
    <row r="45" spans="1:5" ht="14.25" customHeight="1">
      <c r="A45" s="24" t="s">
        <v>149</v>
      </c>
      <c r="B45" s="77">
        <v>731700</v>
      </c>
      <c r="C45" s="23">
        <v>0</v>
      </c>
      <c r="D45" s="132">
        <f>B45-C45</f>
        <v>731700</v>
      </c>
      <c r="E45" s="10" t="s">
        <v>162</v>
      </c>
    </row>
    <row r="46" spans="1:5" ht="14.25" customHeight="1">
      <c r="A46" s="8" t="s">
        <v>6</v>
      </c>
      <c r="B46" s="135">
        <f>SUM(B32:B45)</f>
        <v>12287232</v>
      </c>
      <c r="C46" s="28">
        <f>SUM(C33:C45)</f>
        <v>10560000</v>
      </c>
      <c r="D46" s="136">
        <f t="shared" si="1"/>
        <v>1727232</v>
      </c>
      <c r="E46" s="9"/>
    </row>
    <row r="47" spans="1:5" s="68" customFormat="1" ht="14.25" customHeight="1">
      <c r="A47" s="66" t="s">
        <v>21</v>
      </c>
      <c r="B47" s="145">
        <v>0</v>
      </c>
      <c r="C47" s="130">
        <v>800000</v>
      </c>
      <c r="D47" s="146">
        <f t="shared" si="1"/>
        <v>-800000</v>
      </c>
      <c r="E47" s="67"/>
    </row>
    <row r="48" spans="1:5" s="68" customFormat="1" ht="14.25" customHeight="1">
      <c r="A48" s="66" t="s">
        <v>22</v>
      </c>
      <c r="B48" s="147">
        <v>0</v>
      </c>
      <c r="C48" s="130">
        <v>50000</v>
      </c>
      <c r="D48" s="146">
        <f t="shared" si="1"/>
        <v>-50000</v>
      </c>
      <c r="E48" s="67"/>
    </row>
    <row r="49" spans="1:5" s="68" customFormat="1" ht="14.25" customHeight="1">
      <c r="A49" s="75" t="s">
        <v>23</v>
      </c>
      <c r="B49" s="74">
        <v>62034</v>
      </c>
      <c r="C49" s="130">
        <v>110000</v>
      </c>
      <c r="D49" s="146">
        <f t="shared" si="1"/>
        <v>-47966</v>
      </c>
      <c r="E49" s="67"/>
    </row>
    <row r="50" spans="1:5" s="68" customFormat="1" ht="14.25" customHeight="1">
      <c r="A50" s="66" t="s">
        <v>24</v>
      </c>
      <c r="B50" s="148">
        <v>505</v>
      </c>
      <c r="C50" s="130">
        <v>1744</v>
      </c>
      <c r="D50" s="146">
        <f t="shared" si="1"/>
        <v>-1239</v>
      </c>
      <c r="E50" s="67"/>
    </row>
    <row r="51" spans="1:7" ht="15" customHeight="1">
      <c r="A51" s="8" t="s">
        <v>6</v>
      </c>
      <c r="B51" s="149">
        <f>SUM(B47:B50)</f>
        <v>62539</v>
      </c>
      <c r="C51" s="150">
        <f>SUM(C47:C50)</f>
        <v>961744</v>
      </c>
      <c r="D51" s="150">
        <f t="shared" si="1"/>
        <v>-899205</v>
      </c>
      <c r="E51" s="55"/>
      <c r="G51" s="53"/>
    </row>
    <row r="52" spans="1:7" ht="15" customHeight="1">
      <c r="A52" s="7" t="s">
        <v>44</v>
      </c>
      <c r="B52" s="151">
        <f>SUM(B13+B31+B46+B51)</f>
        <v>23875320</v>
      </c>
      <c r="C52" s="150">
        <f>SUM(C13+C31+C46+C51)</f>
        <v>25635758</v>
      </c>
      <c r="D52" s="150">
        <f t="shared" si="1"/>
        <v>-1760438</v>
      </c>
      <c r="E52" s="99" t="s">
        <v>153</v>
      </c>
      <c r="G52" s="53"/>
    </row>
    <row r="53" spans="1:7" ht="15" customHeight="1">
      <c r="A53" s="12" t="s">
        <v>25</v>
      </c>
      <c r="B53" s="100">
        <v>-3194126</v>
      </c>
      <c r="C53" s="132">
        <v>-3194126</v>
      </c>
      <c r="D53" s="152">
        <f t="shared" si="1"/>
        <v>0</v>
      </c>
      <c r="E53" s="56"/>
      <c r="G53" s="53"/>
    </row>
    <row r="54" spans="1:7" ht="15" customHeight="1" thickBot="1">
      <c r="A54" s="13" t="s">
        <v>26</v>
      </c>
      <c r="B54" s="153">
        <f>SUM(B52:B53)</f>
        <v>20681194</v>
      </c>
      <c r="C54" s="154">
        <f>SUM(C52:C53)</f>
        <v>22441632</v>
      </c>
      <c r="D54" s="154">
        <f t="shared" si="1"/>
        <v>-1760438</v>
      </c>
      <c r="E54" s="14"/>
      <c r="G54" s="54"/>
    </row>
    <row r="55" ht="13.5">
      <c r="D55" s="78"/>
    </row>
  </sheetData>
  <sheetProtection/>
  <mergeCells count="3">
    <mergeCell ref="A1:E1"/>
    <mergeCell ref="A2:E2"/>
    <mergeCell ref="C3:E3"/>
  </mergeCells>
  <printOptions horizontalCentered="1"/>
  <pageMargins left="0.7874015748031497" right="0.7874015748031497" top="0.7874015748031497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G53" sqref="G53"/>
    </sheetView>
  </sheetViews>
  <sheetFormatPr defaultColWidth="9.00390625" defaultRowHeight="13.5"/>
  <cols>
    <col min="1" max="1" width="35.50390625" style="15" bestFit="1" customWidth="1"/>
    <col min="2" max="2" width="12.625" style="50" customWidth="1"/>
    <col min="3" max="3" width="11.75390625" style="15" customWidth="1"/>
    <col min="4" max="4" width="11.625" style="15" bestFit="1" customWidth="1"/>
    <col min="5" max="5" width="15.375" style="51" customWidth="1"/>
    <col min="6" max="16384" width="9.00390625" style="15" customWidth="1"/>
  </cols>
  <sheetData>
    <row r="1" spans="1:5" ht="17.25">
      <c r="A1" s="161" t="s">
        <v>91</v>
      </c>
      <c r="B1" s="161"/>
      <c r="C1" s="161"/>
      <c r="D1" s="161"/>
      <c r="E1" s="161"/>
    </row>
    <row r="2" spans="1:5" ht="14.25" thickBot="1">
      <c r="A2" s="162" t="s">
        <v>92</v>
      </c>
      <c r="B2" s="162"/>
      <c r="C2" s="162"/>
      <c r="D2" s="162"/>
      <c r="E2" s="162"/>
    </row>
    <row r="3" spans="1:5" ht="15" customHeight="1">
      <c r="A3" s="17"/>
      <c r="B3" s="39" t="s">
        <v>1</v>
      </c>
      <c r="C3" s="40" t="s">
        <v>2</v>
      </c>
      <c r="D3" s="3" t="s">
        <v>3</v>
      </c>
      <c r="E3" s="45" t="s">
        <v>4</v>
      </c>
    </row>
    <row r="4" spans="1:5" ht="15" customHeight="1">
      <c r="A4" s="18" t="s">
        <v>27</v>
      </c>
      <c r="B4" s="20"/>
      <c r="C4" s="41"/>
      <c r="D4" s="19"/>
      <c r="E4" s="46"/>
    </row>
    <row r="5" spans="1:5" ht="15" customHeight="1">
      <c r="A5" s="21" t="s">
        <v>28</v>
      </c>
      <c r="B5" s="90"/>
      <c r="C5" s="89"/>
      <c r="D5" s="22"/>
      <c r="E5" s="44"/>
    </row>
    <row r="6" spans="1:5" ht="15" customHeight="1">
      <c r="A6" s="21" t="s">
        <v>50</v>
      </c>
      <c r="B6" s="69">
        <v>33950</v>
      </c>
      <c r="C6" s="57">
        <v>0</v>
      </c>
      <c r="D6" s="25">
        <f aca="true" t="shared" si="0" ref="D6:D24">B6-C6</f>
        <v>33950</v>
      </c>
      <c r="E6" s="58"/>
    </row>
    <row r="7" spans="1:5" ht="15" customHeight="1">
      <c r="A7" s="24" t="s">
        <v>10</v>
      </c>
      <c r="B7" s="91">
        <v>460170</v>
      </c>
      <c r="C7" s="59">
        <v>360000</v>
      </c>
      <c r="D7" s="25">
        <f t="shared" si="0"/>
        <v>100170</v>
      </c>
      <c r="E7" s="58"/>
    </row>
    <row r="8" spans="1:5" ht="15" customHeight="1">
      <c r="A8" s="21" t="s">
        <v>60</v>
      </c>
      <c r="B8" s="91">
        <v>294400</v>
      </c>
      <c r="C8" s="59">
        <v>600000</v>
      </c>
      <c r="D8" s="25">
        <f t="shared" si="0"/>
        <v>-305600</v>
      </c>
      <c r="E8" s="58"/>
    </row>
    <row r="9" spans="1:5" ht="15" customHeight="1">
      <c r="A9" s="21" t="s">
        <v>61</v>
      </c>
      <c r="B9" s="92">
        <v>0</v>
      </c>
      <c r="C9" s="59">
        <v>0</v>
      </c>
      <c r="D9" s="25">
        <f t="shared" si="0"/>
        <v>0</v>
      </c>
      <c r="E9" s="160" t="s">
        <v>160</v>
      </c>
    </row>
    <row r="10" spans="1:5" ht="15" customHeight="1">
      <c r="A10" s="21" t="s">
        <v>48</v>
      </c>
      <c r="B10" s="91">
        <v>72434</v>
      </c>
      <c r="C10" s="59">
        <v>67000</v>
      </c>
      <c r="D10" s="25">
        <f t="shared" si="0"/>
        <v>5434</v>
      </c>
      <c r="E10" s="58"/>
    </row>
    <row r="11" spans="1:5" ht="15" customHeight="1">
      <c r="A11" s="21" t="s">
        <v>63</v>
      </c>
      <c r="B11" s="91">
        <v>1363449</v>
      </c>
      <c r="C11" s="59">
        <v>1549144</v>
      </c>
      <c r="D11" s="25">
        <f t="shared" si="0"/>
        <v>-185695</v>
      </c>
      <c r="E11" s="58"/>
    </row>
    <row r="12" spans="1:5" ht="15" customHeight="1">
      <c r="A12" s="21" t="s">
        <v>30</v>
      </c>
      <c r="B12" s="92">
        <v>0</v>
      </c>
      <c r="C12" s="59">
        <v>11000</v>
      </c>
      <c r="D12" s="25">
        <f t="shared" si="0"/>
        <v>-11000</v>
      </c>
      <c r="E12" s="58"/>
    </row>
    <row r="13" spans="1:5" ht="15" customHeight="1">
      <c r="A13" s="21" t="s">
        <v>59</v>
      </c>
      <c r="B13" s="91">
        <v>598314</v>
      </c>
      <c r="C13" s="59">
        <v>641000</v>
      </c>
      <c r="D13" s="25">
        <f t="shared" si="0"/>
        <v>-42686</v>
      </c>
      <c r="E13" s="58"/>
    </row>
    <row r="14" spans="1:5" ht="15" customHeight="1">
      <c r="A14" s="21" t="s">
        <v>11</v>
      </c>
      <c r="B14" s="92">
        <v>651655</v>
      </c>
      <c r="C14" s="59">
        <v>700000</v>
      </c>
      <c r="D14" s="25">
        <f t="shared" si="0"/>
        <v>-48345</v>
      </c>
      <c r="E14" s="58"/>
    </row>
    <row r="15" spans="1:5" ht="15" customHeight="1">
      <c r="A15" s="21" t="s">
        <v>12</v>
      </c>
      <c r="B15" s="91">
        <v>74981</v>
      </c>
      <c r="C15" s="59">
        <v>15000</v>
      </c>
      <c r="D15" s="25">
        <f t="shared" si="0"/>
        <v>59981</v>
      </c>
      <c r="E15" s="58"/>
    </row>
    <row r="16" spans="1:5" ht="15" customHeight="1">
      <c r="A16" s="24" t="s">
        <v>31</v>
      </c>
      <c r="B16" s="91">
        <v>150151</v>
      </c>
      <c r="C16" s="59">
        <v>649900</v>
      </c>
      <c r="D16" s="25">
        <f t="shared" si="0"/>
        <v>-499749</v>
      </c>
      <c r="E16" s="58"/>
    </row>
    <row r="17" spans="1:5" ht="15" customHeight="1">
      <c r="A17" s="24" t="s">
        <v>32</v>
      </c>
      <c r="B17" s="91">
        <v>579837</v>
      </c>
      <c r="C17" s="59">
        <v>581265</v>
      </c>
      <c r="D17" s="25">
        <f t="shared" si="0"/>
        <v>-1428</v>
      </c>
      <c r="E17" s="60"/>
    </row>
    <row r="18" spans="1:5" ht="15" customHeight="1">
      <c r="A18" s="21" t="s">
        <v>67</v>
      </c>
      <c r="B18" s="69">
        <v>5749844</v>
      </c>
      <c r="C18" s="59">
        <v>4334000</v>
      </c>
      <c r="D18" s="25">
        <f t="shared" si="0"/>
        <v>1415844</v>
      </c>
      <c r="E18" s="58"/>
    </row>
    <row r="19" spans="1:5" ht="15" customHeight="1">
      <c r="A19" s="24" t="s">
        <v>46</v>
      </c>
      <c r="B19" s="92">
        <v>0</v>
      </c>
      <c r="C19" s="59">
        <v>320000</v>
      </c>
      <c r="D19" s="25">
        <f t="shared" si="0"/>
        <v>-320000</v>
      </c>
      <c r="E19" s="58"/>
    </row>
    <row r="20" spans="1:5" ht="15" customHeight="1">
      <c r="A20" s="24" t="s">
        <v>51</v>
      </c>
      <c r="B20" s="91">
        <v>1001530</v>
      </c>
      <c r="C20" s="59">
        <v>160000</v>
      </c>
      <c r="D20" s="25">
        <f t="shared" si="0"/>
        <v>841530</v>
      </c>
      <c r="E20" s="58"/>
    </row>
    <row r="21" spans="1:5" ht="15" customHeight="1">
      <c r="A21" s="24" t="s">
        <v>151</v>
      </c>
      <c r="B21" s="91">
        <v>1470</v>
      </c>
      <c r="C21" s="59">
        <v>0</v>
      </c>
      <c r="D21" s="25">
        <f t="shared" si="0"/>
        <v>1470</v>
      </c>
      <c r="E21" s="58"/>
    </row>
    <row r="22" spans="1:5" ht="15" customHeight="1">
      <c r="A22" s="24" t="s">
        <v>149</v>
      </c>
      <c r="B22" s="91">
        <v>732001</v>
      </c>
      <c r="C22" s="59">
        <v>0</v>
      </c>
      <c r="D22" s="25">
        <f t="shared" si="0"/>
        <v>732001</v>
      </c>
      <c r="E22" s="58"/>
    </row>
    <row r="23" spans="1:5" ht="15" customHeight="1">
      <c r="A23" s="24" t="s">
        <v>150</v>
      </c>
      <c r="B23" s="158">
        <v>744072</v>
      </c>
      <c r="C23" s="59">
        <v>0</v>
      </c>
      <c r="D23" s="25">
        <f t="shared" si="0"/>
        <v>744072</v>
      </c>
      <c r="E23" s="58"/>
    </row>
    <row r="24" spans="1:5" ht="15" customHeight="1">
      <c r="A24" s="98" t="s">
        <v>152</v>
      </c>
      <c r="B24" s="129">
        <v>12490</v>
      </c>
      <c r="C24" s="59">
        <v>0</v>
      </c>
      <c r="D24" s="25">
        <f t="shared" si="0"/>
        <v>12490</v>
      </c>
      <c r="E24" s="58"/>
    </row>
    <row r="25" spans="1:5" ht="15" customHeight="1">
      <c r="A25" s="27" t="s">
        <v>6</v>
      </c>
      <c r="B25" s="29">
        <f>SUM(B6:B24)</f>
        <v>12520748</v>
      </c>
      <c r="C25" s="28">
        <f>SUM(C6:C24)</f>
        <v>9988309</v>
      </c>
      <c r="D25" s="30">
        <f>SUM(B25-C25)</f>
        <v>2532439</v>
      </c>
      <c r="E25" s="47"/>
    </row>
    <row r="26" spans="1:5" ht="15" customHeight="1">
      <c r="A26" s="21" t="s">
        <v>33</v>
      </c>
      <c r="B26" s="62"/>
      <c r="C26" s="61"/>
      <c r="D26" s="25"/>
      <c r="E26" s="44"/>
    </row>
    <row r="27" spans="1:5" ht="15" customHeight="1">
      <c r="A27" s="24" t="s">
        <v>29</v>
      </c>
      <c r="B27" s="69">
        <v>2470866</v>
      </c>
      <c r="C27" s="23">
        <v>3000000</v>
      </c>
      <c r="D27" s="25">
        <f aca="true" t="shared" si="1" ref="D27:D49">B27-C27</f>
        <v>-529134</v>
      </c>
      <c r="E27" s="58"/>
    </row>
    <row r="28" spans="1:5" ht="15" customHeight="1">
      <c r="A28" s="24" t="s">
        <v>10</v>
      </c>
      <c r="B28" s="69">
        <v>3215280</v>
      </c>
      <c r="C28" s="23">
        <v>4100000</v>
      </c>
      <c r="D28" s="25">
        <f t="shared" si="1"/>
        <v>-884720</v>
      </c>
      <c r="E28" s="58"/>
    </row>
    <row r="29" spans="1:5" ht="15" customHeight="1">
      <c r="A29" s="24" t="s">
        <v>68</v>
      </c>
      <c r="B29" s="94">
        <v>2827352</v>
      </c>
      <c r="C29" s="23">
        <v>2826000</v>
      </c>
      <c r="D29" s="25">
        <f t="shared" si="1"/>
        <v>1352</v>
      </c>
      <c r="E29" s="58"/>
    </row>
    <row r="30" spans="1:5" ht="15" customHeight="1">
      <c r="A30" s="93" t="s">
        <v>144</v>
      </c>
      <c r="B30" s="94">
        <v>202676</v>
      </c>
      <c r="C30" s="23">
        <v>0</v>
      </c>
      <c r="D30" s="25">
        <f>B30-C30</f>
        <v>202676</v>
      </c>
      <c r="E30" s="58"/>
    </row>
    <row r="31" spans="1:5" ht="15" customHeight="1">
      <c r="A31" s="21" t="s">
        <v>34</v>
      </c>
      <c r="B31" s="94">
        <v>15050</v>
      </c>
      <c r="C31" s="23">
        <v>967250</v>
      </c>
      <c r="D31" s="25">
        <f t="shared" si="1"/>
        <v>-952200</v>
      </c>
      <c r="E31" s="58"/>
    </row>
    <row r="32" spans="1:5" ht="15" customHeight="1">
      <c r="A32" s="21" t="s">
        <v>145</v>
      </c>
      <c r="B32" s="94">
        <v>6163</v>
      </c>
      <c r="C32" s="23">
        <v>0</v>
      </c>
      <c r="D32" s="25">
        <f t="shared" si="1"/>
        <v>6163</v>
      </c>
      <c r="E32" s="58"/>
    </row>
    <row r="33" spans="1:5" ht="15" customHeight="1">
      <c r="A33" s="21" t="s">
        <v>146</v>
      </c>
      <c r="B33" s="94">
        <v>248950</v>
      </c>
      <c r="C33" s="23">
        <v>0</v>
      </c>
      <c r="D33" s="25">
        <f t="shared" si="1"/>
        <v>248950</v>
      </c>
      <c r="E33" s="58"/>
    </row>
    <row r="34" spans="1:5" ht="15" customHeight="1">
      <c r="A34" s="21" t="s">
        <v>62</v>
      </c>
      <c r="B34" s="94">
        <v>4498</v>
      </c>
      <c r="C34" s="23">
        <v>4868</v>
      </c>
      <c r="D34" s="25">
        <f t="shared" si="1"/>
        <v>-370</v>
      </c>
      <c r="E34" s="58"/>
    </row>
    <row r="35" spans="1:5" ht="15" customHeight="1">
      <c r="A35" s="21" t="s">
        <v>35</v>
      </c>
      <c r="B35" s="63">
        <v>0</v>
      </c>
      <c r="C35" s="23">
        <v>0</v>
      </c>
      <c r="D35" s="25">
        <f t="shared" si="1"/>
        <v>0</v>
      </c>
      <c r="E35" s="58"/>
    </row>
    <row r="36" spans="1:5" ht="15" customHeight="1">
      <c r="A36" s="21" t="s">
        <v>36</v>
      </c>
      <c r="B36" s="94">
        <v>112679</v>
      </c>
      <c r="C36" s="23">
        <v>133423</v>
      </c>
      <c r="D36" s="25">
        <f t="shared" si="1"/>
        <v>-20744</v>
      </c>
      <c r="E36" s="58"/>
    </row>
    <row r="37" spans="1:5" ht="15" customHeight="1">
      <c r="A37" s="21" t="s">
        <v>64</v>
      </c>
      <c r="B37" s="94">
        <v>63372</v>
      </c>
      <c r="C37" s="23">
        <v>0</v>
      </c>
      <c r="D37" s="25">
        <f t="shared" si="1"/>
        <v>63372</v>
      </c>
      <c r="E37" s="58"/>
    </row>
    <row r="38" spans="1:5" ht="15" customHeight="1">
      <c r="A38" s="21" t="s">
        <v>65</v>
      </c>
      <c r="B38" s="63">
        <v>0</v>
      </c>
      <c r="C38" s="23">
        <v>9600</v>
      </c>
      <c r="D38" s="25">
        <f t="shared" si="1"/>
        <v>-9600</v>
      </c>
      <c r="E38" s="58"/>
    </row>
    <row r="39" spans="1:5" ht="15" customHeight="1">
      <c r="A39" s="21" t="s">
        <v>66</v>
      </c>
      <c r="B39" s="94">
        <v>86500</v>
      </c>
      <c r="C39" s="23">
        <v>15000</v>
      </c>
      <c r="D39" s="25">
        <f t="shared" si="1"/>
        <v>71500</v>
      </c>
      <c r="E39" s="58"/>
    </row>
    <row r="40" spans="1:5" ht="15" customHeight="1">
      <c r="A40" s="26" t="s">
        <v>69</v>
      </c>
      <c r="B40" s="94">
        <v>39059</v>
      </c>
      <c r="C40" s="23">
        <v>90000</v>
      </c>
      <c r="D40" s="25">
        <f t="shared" si="1"/>
        <v>-50941</v>
      </c>
      <c r="E40" s="58"/>
    </row>
    <row r="41" spans="1:5" ht="15" customHeight="1">
      <c r="A41" s="26" t="s">
        <v>37</v>
      </c>
      <c r="B41" s="94">
        <v>44500</v>
      </c>
      <c r="C41" s="23">
        <v>50000</v>
      </c>
      <c r="D41" s="25">
        <f t="shared" si="1"/>
        <v>-5500</v>
      </c>
      <c r="E41" s="58"/>
    </row>
    <row r="42" spans="1:5" ht="15" customHeight="1">
      <c r="A42" s="26" t="s">
        <v>38</v>
      </c>
      <c r="B42" s="94">
        <v>136900</v>
      </c>
      <c r="C42" s="23">
        <v>90561</v>
      </c>
      <c r="D42" s="25">
        <f t="shared" si="1"/>
        <v>46339</v>
      </c>
      <c r="E42" s="58"/>
    </row>
    <row r="43" spans="1:5" ht="15" customHeight="1">
      <c r="A43" s="26" t="s">
        <v>70</v>
      </c>
      <c r="B43" s="94">
        <v>30100</v>
      </c>
      <c r="C43" s="23">
        <v>43300</v>
      </c>
      <c r="D43" s="25">
        <f t="shared" si="1"/>
        <v>-13200</v>
      </c>
      <c r="E43" s="58"/>
    </row>
    <row r="44" spans="1:5" ht="15" customHeight="1">
      <c r="A44" s="26" t="s">
        <v>71</v>
      </c>
      <c r="B44" s="94">
        <v>77920</v>
      </c>
      <c r="C44" s="23">
        <v>30000</v>
      </c>
      <c r="D44" s="25">
        <f t="shared" si="1"/>
        <v>47920</v>
      </c>
      <c r="E44" s="58"/>
    </row>
    <row r="45" spans="1:5" ht="15" customHeight="1">
      <c r="A45" s="96" t="s">
        <v>148</v>
      </c>
      <c r="B45" s="94">
        <v>5000</v>
      </c>
      <c r="C45" s="23">
        <v>0</v>
      </c>
      <c r="D45" s="25">
        <f t="shared" si="1"/>
        <v>5000</v>
      </c>
      <c r="E45" s="58"/>
    </row>
    <row r="46" spans="1:5" ht="15" customHeight="1">
      <c r="A46" s="26" t="s">
        <v>147</v>
      </c>
      <c r="B46" s="94">
        <v>125580</v>
      </c>
      <c r="C46" s="23">
        <v>275274</v>
      </c>
      <c r="D46" s="25">
        <f t="shared" si="1"/>
        <v>-149694</v>
      </c>
      <c r="E46" s="58"/>
    </row>
    <row r="47" spans="1:5" ht="15" customHeight="1">
      <c r="A47" s="26" t="s">
        <v>39</v>
      </c>
      <c r="B47" s="94">
        <v>675</v>
      </c>
      <c r="C47" s="23">
        <v>3995</v>
      </c>
      <c r="D47" s="25">
        <f t="shared" si="1"/>
        <v>-3320</v>
      </c>
      <c r="E47" s="58"/>
    </row>
    <row r="48" spans="1:5" ht="15" customHeight="1">
      <c r="A48" s="26" t="s">
        <v>49</v>
      </c>
      <c r="B48" s="94">
        <v>153526</v>
      </c>
      <c r="C48" s="23">
        <v>140000</v>
      </c>
      <c r="D48" s="25">
        <f t="shared" si="1"/>
        <v>13526</v>
      </c>
      <c r="E48" s="58"/>
    </row>
    <row r="49" spans="1:5" ht="15" customHeight="1">
      <c r="A49" s="26" t="s">
        <v>40</v>
      </c>
      <c r="B49" s="95">
        <v>599961</v>
      </c>
      <c r="C49" s="23">
        <v>674052</v>
      </c>
      <c r="D49" s="25">
        <f t="shared" si="1"/>
        <v>-74091</v>
      </c>
      <c r="E49" s="58"/>
    </row>
    <row r="50" spans="1:5" ht="15" customHeight="1">
      <c r="A50" s="31" t="s">
        <v>6</v>
      </c>
      <c r="B50" s="33">
        <f>SUM(B27:B49)</f>
        <v>10466607</v>
      </c>
      <c r="C50" s="32">
        <f>SUM(C27:C49)</f>
        <v>12453323</v>
      </c>
      <c r="D50" s="30">
        <f>SUM(B50-C50)</f>
        <v>-1986716</v>
      </c>
      <c r="E50" s="48"/>
    </row>
    <row r="51" spans="1:5" ht="15" customHeight="1">
      <c r="A51" s="34" t="s">
        <v>41</v>
      </c>
      <c r="B51" s="32">
        <f>SUM(B50+B25)</f>
        <v>22987355</v>
      </c>
      <c r="C51" s="32">
        <f>SUM(C50+C25)</f>
        <v>22441632</v>
      </c>
      <c r="D51" s="30">
        <f>SUM(B51-C51)</f>
        <v>545723</v>
      </c>
      <c r="E51" s="49"/>
    </row>
    <row r="52" spans="1:5" ht="15" customHeight="1">
      <c r="A52" s="34" t="s">
        <v>42</v>
      </c>
      <c r="B52" s="28">
        <v>887965</v>
      </c>
      <c r="C52" s="16">
        <v>3194126</v>
      </c>
      <c r="D52" s="30">
        <f>SUM(B52-C52)</f>
        <v>-2306161</v>
      </c>
      <c r="E52" s="49"/>
    </row>
    <row r="53" spans="1:5" ht="15" customHeight="1" thickBot="1">
      <c r="A53" s="35" t="s">
        <v>43</v>
      </c>
      <c r="B53" s="37">
        <v>-2306161</v>
      </c>
      <c r="C53" s="42">
        <v>0</v>
      </c>
      <c r="D53" s="36">
        <f>SUM(B53-C53)</f>
        <v>-2306161</v>
      </c>
      <c r="E53" s="101" t="s">
        <v>153</v>
      </c>
    </row>
  </sheetData>
  <sheetProtection/>
  <mergeCells count="2">
    <mergeCell ref="A1:E1"/>
    <mergeCell ref="A2:E2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selection activeCell="A12" sqref="A12"/>
    </sheetView>
  </sheetViews>
  <sheetFormatPr defaultColWidth="9.00390625" defaultRowHeight="13.5"/>
  <cols>
    <col min="1" max="1" width="13.625" style="0" customWidth="1"/>
    <col min="2" max="2" width="10.625" style="0" customWidth="1"/>
    <col min="4" max="4" width="10.50390625" style="0" customWidth="1"/>
  </cols>
  <sheetData>
    <row r="1" spans="1:2" ht="13.5">
      <c r="A1" s="164" t="s">
        <v>112</v>
      </c>
      <c r="B1" s="165"/>
    </row>
    <row r="2" spans="1:2" ht="13.5">
      <c r="A2" s="79" t="s">
        <v>109</v>
      </c>
      <c r="B2" s="74">
        <v>65000</v>
      </c>
    </row>
    <row r="3" spans="1:2" ht="13.5">
      <c r="A3" s="79"/>
      <c r="B3" s="79"/>
    </row>
    <row r="4" spans="1:2" ht="13.5">
      <c r="A4" s="80" t="s">
        <v>93</v>
      </c>
      <c r="B4" s="79"/>
    </row>
    <row r="5" spans="1:2" ht="13.5">
      <c r="A5" s="81" t="s">
        <v>95</v>
      </c>
      <c r="B5" s="82">
        <v>790060</v>
      </c>
    </row>
    <row r="6" spans="1:2" ht="13.5">
      <c r="A6" s="83" t="s">
        <v>94</v>
      </c>
      <c r="B6" s="74">
        <v>45500</v>
      </c>
    </row>
    <row r="7" spans="1:2" ht="13.5">
      <c r="A7" s="83" t="s">
        <v>100</v>
      </c>
      <c r="B7" s="74">
        <v>1837783</v>
      </c>
    </row>
    <row r="8" spans="1:2" ht="13.5">
      <c r="A8" s="83" t="s">
        <v>101</v>
      </c>
      <c r="B8" s="121">
        <v>316300</v>
      </c>
    </row>
    <row r="9" spans="1:2" ht="13.5">
      <c r="A9" s="83" t="s">
        <v>99</v>
      </c>
      <c r="B9" s="74">
        <v>2505021</v>
      </c>
    </row>
    <row r="10" spans="1:2" ht="13.5">
      <c r="A10" s="83" t="s">
        <v>97</v>
      </c>
      <c r="B10" s="74">
        <v>574629</v>
      </c>
    </row>
    <row r="11" spans="1:2" ht="13.5">
      <c r="A11" s="83" t="s">
        <v>114</v>
      </c>
      <c r="B11" s="74">
        <v>2334086</v>
      </c>
    </row>
    <row r="12" spans="1:2" ht="13.5">
      <c r="A12" s="83" t="s">
        <v>96</v>
      </c>
      <c r="B12" s="74">
        <v>580000</v>
      </c>
    </row>
    <row r="13" spans="1:2" ht="13.5">
      <c r="A13" s="83" t="s">
        <v>98</v>
      </c>
      <c r="B13" s="74">
        <v>381000</v>
      </c>
    </row>
    <row r="14" spans="1:2" ht="13.5">
      <c r="A14" s="122" t="s">
        <v>103</v>
      </c>
      <c r="B14" s="123">
        <v>7500</v>
      </c>
    </row>
    <row r="15" spans="1:2" ht="27.75" customHeight="1">
      <c r="A15" s="124" t="s">
        <v>157</v>
      </c>
      <c r="B15" s="125">
        <v>2088670</v>
      </c>
    </row>
    <row r="16" spans="1:2" ht="13.5">
      <c r="A16" s="84" t="s">
        <v>115</v>
      </c>
      <c r="B16" s="74"/>
    </row>
    <row r="17" spans="1:2" ht="13.5">
      <c r="A17" s="83" t="s">
        <v>97</v>
      </c>
      <c r="B17" s="74">
        <v>3100000</v>
      </c>
    </row>
    <row r="18" spans="1:2" ht="13.5">
      <c r="A18" s="83" t="s">
        <v>108</v>
      </c>
      <c r="B18" s="74">
        <v>2600000</v>
      </c>
    </row>
    <row r="19" spans="1:2" ht="13.5">
      <c r="A19" s="81" t="s">
        <v>106</v>
      </c>
      <c r="B19" s="82">
        <v>452673</v>
      </c>
    </row>
    <row r="20" spans="1:2" ht="13.5">
      <c r="A20" s="83" t="s">
        <v>98</v>
      </c>
      <c r="B20" s="74">
        <v>100000</v>
      </c>
    </row>
    <row r="21" spans="1:2" ht="13.5">
      <c r="A21" s="83" t="s">
        <v>20</v>
      </c>
      <c r="B21" s="74">
        <v>500000</v>
      </c>
    </row>
    <row r="22" spans="1:2" ht="13.5">
      <c r="A22" s="83" t="s">
        <v>102</v>
      </c>
      <c r="B22" s="74">
        <v>50000</v>
      </c>
    </row>
    <row r="23" spans="1:2" ht="13.5">
      <c r="A23" s="83" t="s">
        <v>105</v>
      </c>
      <c r="B23" s="74">
        <v>2260000</v>
      </c>
    </row>
    <row r="24" spans="1:2" ht="13.5">
      <c r="A24" s="81" t="s">
        <v>107</v>
      </c>
      <c r="B24" s="82">
        <v>500000</v>
      </c>
    </row>
    <row r="25" spans="1:2" ht="13.5">
      <c r="A25" s="81" t="s">
        <v>104</v>
      </c>
      <c r="B25" s="82">
        <v>731700</v>
      </c>
    </row>
    <row r="26" spans="1:2" ht="13.5">
      <c r="A26" s="83" t="s">
        <v>96</v>
      </c>
      <c r="B26" s="74">
        <v>1258262</v>
      </c>
    </row>
    <row r="27" spans="1:2" ht="13.5">
      <c r="A27" s="83" t="s">
        <v>103</v>
      </c>
      <c r="B27" s="74">
        <v>593597</v>
      </c>
    </row>
    <row r="28" spans="1:2" ht="13.5">
      <c r="A28" s="83" t="s">
        <v>113</v>
      </c>
      <c r="B28" s="74">
        <v>141000</v>
      </c>
    </row>
    <row r="29" spans="1:2" ht="13.5">
      <c r="A29" s="79"/>
      <c r="B29" s="79"/>
    </row>
    <row r="30" spans="1:2" ht="13.5">
      <c r="A30" s="83" t="s">
        <v>110</v>
      </c>
      <c r="B30" s="74">
        <v>505</v>
      </c>
    </row>
    <row r="31" spans="1:2" ht="13.5">
      <c r="A31" s="85" t="s">
        <v>111</v>
      </c>
      <c r="B31" s="86">
        <v>62034</v>
      </c>
    </row>
  </sheetData>
  <sheetProtection/>
  <mergeCells count="1">
    <mergeCell ref="A1:B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3"/>
  <sheetViews>
    <sheetView zoomScalePageLayoutView="0" workbookViewId="0" topLeftCell="A1">
      <selection activeCell="L24" sqref="L24"/>
    </sheetView>
  </sheetViews>
  <sheetFormatPr defaultColWidth="9.00390625" defaultRowHeight="13.5"/>
  <cols>
    <col min="1" max="1" width="13.875" style="0" customWidth="1"/>
    <col min="2" max="2" width="10.875" style="0" customWidth="1"/>
    <col min="3" max="3" width="4.625" style="0" customWidth="1"/>
    <col min="4" max="4" width="7.50390625" style="0" customWidth="1"/>
    <col min="5" max="5" width="6.375" style="0" customWidth="1"/>
    <col min="6" max="6" width="7.125" style="0" customWidth="1"/>
    <col min="7" max="7" width="6.125" style="0" customWidth="1"/>
    <col min="8" max="8" width="6.25390625" style="0" customWidth="1"/>
    <col min="9" max="9" width="6.625" style="0" customWidth="1"/>
    <col min="10" max="10" width="6.75390625" style="0" customWidth="1"/>
    <col min="11" max="11" width="6.25390625" style="0" customWidth="1"/>
    <col min="12" max="12" width="6.125" style="0" customWidth="1"/>
    <col min="13" max="13" width="6.875" style="0" customWidth="1"/>
    <col min="14" max="14" width="6.25390625" style="0" customWidth="1"/>
    <col min="15" max="15" width="5.75390625" style="0" customWidth="1"/>
    <col min="16" max="16" width="6.00390625" style="0" customWidth="1"/>
    <col min="17" max="17" width="6.50390625" style="0" customWidth="1"/>
    <col min="18" max="18" width="6.375" style="0" customWidth="1"/>
    <col min="19" max="20" width="6.875" style="0" customWidth="1"/>
  </cols>
  <sheetData>
    <row r="1" spans="1:2" ht="13.5">
      <c r="A1" s="114" t="s">
        <v>116</v>
      </c>
      <c r="B1" s="114"/>
    </row>
    <row r="2" spans="1:11" ht="13.5">
      <c r="A2" s="115" t="s">
        <v>117</v>
      </c>
      <c r="B2" s="51"/>
      <c r="C2" s="15"/>
      <c r="D2" s="15"/>
      <c r="E2" s="15"/>
      <c r="F2" s="15"/>
      <c r="G2" s="15"/>
      <c r="H2" s="15"/>
      <c r="I2" s="15"/>
      <c r="J2" s="15"/>
      <c r="K2" s="15"/>
    </row>
    <row r="3" spans="1:3" ht="13.5">
      <c r="A3" s="51" t="s">
        <v>143</v>
      </c>
      <c r="B3" s="117">
        <v>33950</v>
      </c>
      <c r="C3" s="87"/>
    </row>
    <row r="4" spans="1:3" ht="13.5">
      <c r="A4" s="51" t="s">
        <v>97</v>
      </c>
      <c r="B4" s="117">
        <v>460170</v>
      </c>
      <c r="C4" s="15"/>
    </row>
    <row r="5" spans="1:21" ht="14.25" thickBot="1">
      <c r="A5" s="51" t="s">
        <v>108</v>
      </c>
      <c r="B5" s="116">
        <v>5749844</v>
      </c>
      <c r="C5" s="15"/>
      <c r="D5" s="108" t="s">
        <v>142</v>
      </c>
      <c r="E5" s="108" t="s">
        <v>120</v>
      </c>
      <c r="F5" s="108" t="s">
        <v>121</v>
      </c>
      <c r="G5" s="108" t="s">
        <v>122</v>
      </c>
      <c r="H5" s="109" t="s">
        <v>155</v>
      </c>
      <c r="I5" s="108" t="s">
        <v>123</v>
      </c>
      <c r="J5" s="108" t="s">
        <v>125</v>
      </c>
      <c r="K5" s="108" t="s">
        <v>126</v>
      </c>
      <c r="L5" s="108" t="s">
        <v>127</v>
      </c>
      <c r="M5" s="108" t="s">
        <v>128</v>
      </c>
      <c r="N5" s="108" t="s">
        <v>129</v>
      </c>
      <c r="O5" s="108" t="s">
        <v>130</v>
      </c>
      <c r="P5" s="108" t="s">
        <v>131</v>
      </c>
      <c r="Q5" s="108" t="s">
        <v>132</v>
      </c>
      <c r="R5" s="108" t="s">
        <v>135</v>
      </c>
      <c r="S5" s="110" t="s">
        <v>139</v>
      </c>
      <c r="T5" s="126" t="s">
        <v>133</v>
      </c>
      <c r="U5" s="111" t="s">
        <v>118</v>
      </c>
    </row>
    <row r="6" spans="1:21" ht="14.25" customHeight="1" thickTop="1">
      <c r="A6" s="51" t="s">
        <v>95</v>
      </c>
      <c r="B6" s="117">
        <v>294400</v>
      </c>
      <c r="C6" s="15"/>
      <c r="D6" s="103">
        <v>0</v>
      </c>
      <c r="E6" s="103">
        <v>0</v>
      </c>
      <c r="F6" s="104">
        <v>128200</v>
      </c>
      <c r="G6" s="104">
        <v>10000</v>
      </c>
      <c r="H6" s="103">
        <v>0</v>
      </c>
      <c r="I6" s="104">
        <v>36580</v>
      </c>
      <c r="J6" s="104">
        <v>103575</v>
      </c>
      <c r="K6" s="103">
        <v>0</v>
      </c>
      <c r="L6" s="104">
        <v>10000</v>
      </c>
      <c r="M6" s="103">
        <v>0</v>
      </c>
      <c r="N6" s="104">
        <v>5845</v>
      </c>
      <c r="O6" s="103">
        <v>0</v>
      </c>
      <c r="P6" s="103">
        <v>0</v>
      </c>
      <c r="Q6" s="103">
        <v>0</v>
      </c>
      <c r="R6" s="104">
        <v>200</v>
      </c>
      <c r="S6" s="103">
        <v>0</v>
      </c>
      <c r="T6" s="127">
        <v>0</v>
      </c>
      <c r="U6" s="112">
        <f aca="true" t="shared" si="0" ref="U6:U17">SUM(D6:T6)</f>
        <v>294400</v>
      </c>
    </row>
    <row r="7" spans="1:21" ht="14.25" customHeight="1">
      <c r="A7" s="51" t="s">
        <v>102</v>
      </c>
      <c r="B7" s="117">
        <v>72434</v>
      </c>
      <c r="C7" s="15"/>
      <c r="D7" s="103">
        <v>0</v>
      </c>
      <c r="E7" s="104">
        <v>55000</v>
      </c>
      <c r="F7" s="103">
        <v>0</v>
      </c>
      <c r="G7" s="103">
        <v>0</v>
      </c>
      <c r="H7" s="103">
        <v>0</v>
      </c>
      <c r="I7" s="103">
        <v>0</v>
      </c>
      <c r="J7" s="104">
        <v>7707</v>
      </c>
      <c r="K7" s="103">
        <v>0</v>
      </c>
      <c r="L7" s="103">
        <v>0</v>
      </c>
      <c r="M7" s="103">
        <v>0</v>
      </c>
      <c r="N7" s="104">
        <v>9727</v>
      </c>
      <c r="O7" s="103">
        <v>0</v>
      </c>
      <c r="P7" s="103">
        <v>0</v>
      </c>
      <c r="Q7" s="103">
        <v>0</v>
      </c>
      <c r="R7" s="103">
        <v>0</v>
      </c>
      <c r="S7" s="103">
        <v>0</v>
      </c>
      <c r="T7" s="127">
        <v>0</v>
      </c>
      <c r="U7" s="112">
        <f t="shared" si="0"/>
        <v>72434</v>
      </c>
    </row>
    <row r="8" spans="1:21" ht="14.25" customHeight="1">
      <c r="A8" s="51" t="s">
        <v>96</v>
      </c>
      <c r="B8" s="117">
        <v>1363449</v>
      </c>
      <c r="C8" s="15"/>
      <c r="D8" s="104">
        <v>1800</v>
      </c>
      <c r="E8" s="103">
        <v>0</v>
      </c>
      <c r="F8" s="104">
        <v>658000</v>
      </c>
      <c r="G8" s="104">
        <v>36760</v>
      </c>
      <c r="H8" s="103">
        <v>0</v>
      </c>
      <c r="I8" s="104">
        <v>33015</v>
      </c>
      <c r="J8" s="103">
        <v>0</v>
      </c>
      <c r="K8" s="104">
        <v>1680</v>
      </c>
      <c r="L8" s="103">
        <v>0</v>
      </c>
      <c r="M8" s="103">
        <v>0</v>
      </c>
      <c r="N8" s="104">
        <v>589929</v>
      </c>
      <c r="O8" s="103">
        <v>0</v>
      </c>
      <c r="P8" s="103">
        <v>0</v>
      </c>
      <c r="Q8" s="104">
        <v>42160</v>
      </c>
      <c r="R8" s="103">
        <v>0</v>
      </c>
      <c r="S8" s="104">
        <v>105</v>
      </c>
      <c r="T8" s="128">
        <v>0</v>
      </c>
      <c r="U8" s="112">
        <f t="shared" si="0"/>
        <v>1363449</v>
      </c>
    </row>
    <row r="9" spans="1:21" ht="13.5">
      <c r="A9" s="51" t="s">
        <v>103</v>
      </c>
      <c r="B9" s="117">
        <v>598314</v>
      </c>
      <c r="C9" s="15"/>
      <c r="D9" s="103">
        <v>0</v>
      </c>
      <c r="E9" s="103">
        <v>0</v>
      </c>
      <c r="F9" s="104">
        <v>149425</v>
      </c>
      <c r="G9" s="104">
        <v>55898</v>
      </c>
      <c r="H9" s="104">
        <v>275158</v>
      </c>
      <c r="I9" s="104">
        <v>84662</v>
      </c>
      <c r="J9" s="103">
        <v>0</v>
      </c>
      <c r="K9" s="104">
        <v>990</v>
      </c>
      <c r="L9" s="103">
        <v>0</v>
      </c>
      <c r="M9" s="103">
        <v>0</v>
      </c>
      <c r="N9" s="104">
        <v>32181</v>
      </c>
      <c r="O9" s="103">
        <v>0</v>
      </c>
      <c r="P9" s="103">
        <v>0</v>
      </c>
      <c r="Q9" s="103">
        <v>0</v>
      </c>
      <c r="R9" s="103">
        <v>0</v>
      </c>
      <c r="S9" s="103">
        <v>0</v>
      </c>
      <c r="T9" s="127">
        <v>0</v>
      </c>
      <c r="U9" s="112">
        <f t="shared" si="0"/>
        <v>598314</v>
      </c>
    </row>
    <row r="10" spans="1:21" ht="13.5">
      <c r="A10" s="51" t="s">
        <v>94</v>
      </c>
      <c r="B10" s="117">
        <v>74981</v>
      </c>
      <c r="C10" s="15"/>
      <c r="D10" s="104">
        <v>40747</v>
      </c>
      <c r="E10" s="103">
        <v>0</v>
      </c>
      <c r="F10" s="103">
        <v>0</v>
      </c>
      <c r="G10" s="103">
        <v>0</v>
      </c>
      <c r="H10" s="103">
        <v>0</v>
      </c>
      <c r="I10" s="104">
        <v>20000</v>
      </c>
      <c r="J10" s="103">
        <v>0</v>
      </c>
      <c r="K10" s="103">
        <v>0</v>
      </c>
      <c r="L10" s="103">
        <v>0</v>
      </c>
      <c r="M10" s="103">
        <v>0</v>
      </c>
      <c r="N10" s="104">
        <v>14234</v>
      </c>
      <c r="O10" s="103">
        <v>0</v>
      </c>
      <c r="P10" s="103">
        <v>0</v>
      </c>
      <c r="Q10" s="103">
        <v>0</v>
      </c>
      <c r="R10" s="103">
        <v>0</v>
      </c>
      <c r="S10" s="103">
        <v>0</v>
      </c>
      <c r="T10" s="127">
        <v>0</v>
      </c>
      <c r="U10" s="112">
        <f t="shared" si="0"/>
        <v>74981</v>
      </c>
    </row>
    <row r="11" spans="1:21" ht="13.5">
      <c r="A11" s="51" t="s">
        <v>98</v>
      </c>
      <c r="B11" s="117">
        <v>150151</v>
      </c>
      <c r="C11" s="15"/>
      <c r="D11" s="103">
        <v>0</v>
      </c>
      <c r="E11" s="103">
        <v>0</v>
      </c>
      <c r="F11" s="103">
        <v>0</v>
      </c>
      <c r="G11" s="103">
        <v>0</v>
      </c>
      <c r="H11" s="103">
        <v>0</v>
      </c>
      <c r="I11" s="103">
        <v>0</v>
      </c>
      <c r="J11" s="104">
        <v>150151</v>
      </c>
      <c r="K11" s="103">
        <v>0</v>
      </c>
      <c r="L11" s="103">
        <v>0</v>
      </c>
      <c r="M11" s="103">
        <v>0</v>
      </c>
      <c r="N11" s="103">
        <v>0</v>
      </c>
      <c r="O11" s="103">
        <v>0</v>
      </c>
      <c r="P11" s="103">
        <v>0</v>
      </c>
      <c r="Q11" s="103">
        <v>0</v>
      </c>
      <c r="R11" s="103">
        <v>0</v>
      </c>
      <c r="S11" s="103">
        <v>0</v>
      </c>
      <c r="T11" s="127">
        <v>0</v>
      </c>
      <c r="U11" s="112">
        <f t="shared" si="0"/>
        <v>150151</v>
      </c>
    </row>
    <row r="12" spans="1:21" ht="13.5">
      <c r="A12" s="51" t="s">
        <v>20</v>
      </c>
      <c r="B12" s="117">
        <v>579837</v>
      </c>
      <c r="C12" s="15"/>
      <c r="D12" s="103">
        <v>0</v>
      </c>
      <c r="E12" s="103">
        <v>0</v>
      </c>
      <c r="F12" s="104">
        <v>370000</v>
      </c>
      <c r="G12" s="103">
        <v>0</v>
      </c>
      <c r="H12" s="103">
        <v>0</v>
      </c>
      <c r="I12" s="104">
        <v>85000</v>
      </c>
      <c r="J12" s="104">
        <v>2742</v>
      </c>
      <c r="K12" s="103">
        <v>0</v>
      </c>
      <c r="L12" s="104">
        <v>90000</v>
      </c>
      <c r="M12" s="103">
        <v>0</v>
      </c>
      <c r="N12" s="104">
        <v>9095</v>
      </c>
      <c r="O12" s="103">
        <v>0</v>
      </c>
      <c r="P12" s="103">
        <v>0</v>
      </c>
      <c r="Q12" s="104">
        <v>23000</v>
      </c>
      <c r="R12" s="103">
        <v>0</v>
      </c>
      <c r="S12" s="103">
        <v>0</v>
      </c>
      <c r="T12" s="127">
        <v>0</v>
      </c>
      <c r="U12" s="112">
        <f t="shared" si="0"/>
        <v>579837</v>
      </c>
    </row>
    <row r="13" spans="1:21" ht="13.5">
      <c r="A13" s="51" t="s">
        <v>100</v>
      </c>
      <c r="B13" s="117">
        <v>1001530</v>
      </c>
      <c r="C13" s="15"/>
      <c r="D13" s="104">
        <v>118500</v>
      </c>
      <c r="E13" s="103">
        <v>0</v>
      </c>
      <c r="F13" s="103">
        <v>0</v>
      </c>
      <c r="G13" s="104">
        <v>6825</v>
      </c>
      <c r="H13" s="103">
        <v>0</v>
      </c>
      <c r="I13" s="103">
        <v>0</v>
      </c>
      <c r="J13" s="104">
        <v>30068</v>
      </c>
      <c r="K13" s="104">
        <v>16237</v>
      </c>
      <c r="L13" s="103">
        <v>0</v>
      </c>
      <c r="M13" s="104">
        <v>828020</v>
      </c>
      <c r="N13" s="103">
        <v>0</v>
      </c>
      <c r="O13" s="103">
        <v>0</v>
      </c>
      <c r="P13" s="103">
        <v>0</v>
      </c>
      <c r="Q13" s="103">
        <v>0</v>
      </c>
      <c r="R13" s="103">
        <v>0</v>
      </c>
      <c r="S13" s="104">
        <v>1880</v>
      </c>
      <c r="T13" s="128">
        <v>0</v>
      </c>
      <c r="U13" s="112">
        <f t="shared" si="0"/>
        <v>1001530</v>
      </c>
    </row>
    <row r="14" spans="1:21" ht="13.5">
      <c r="A14" s="118" t="s">
        <v>101</v>
      </c>
      <c r="B14" s="117">
        <v>1470</v>
      </c>
      <c r="D14" s="104">
        <v>1470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  <c r="Q14" s="103">
        <v>0</v>
      </c>
      <c r="R14" s="103">
        <v>0</v>
      </c>
      <c r="S14" s="103">
        <v>0</v>
      </c>
      <c r="T14" s="127">
        <v>0</v>
      </c>
      <c r="U14" s="112">
        <f t="shared" si="0"/>
        <v>1470</v>
      </c>
    </row>
    <row r="15" spans="1:21" ht="13.5">
      <c r="A15" s="118" t="s">
        <v>154</v>
      </c>
      <c r="B15" s="119">
        <v>732001</v>
      </c>
      <c r="D15" s="103">
        <v>0</v>
      </c>
      <c r="E15" s="105">
        <v>730801</v>
      </c>
      <c r="F15" s="103">
        <v>0</v>
      </c>
      <c r="G15" s="103">
        <v>0</v>
      </c>
      <c r="H15" s="103">
        <v>0</v>
      </c>
      <c r="I15" s="103">
        <v>0</v>
      </c>
      <c r="J15" s="103">
        <v>0</v>
      </c>
      <c r="K15" s="105">
        <v>1200</v>
      </c>
      <c r="L15" s="103">
        <v>0</v>
      </c>
      <c r="M15" s="103">
        <v>0</v>
      </c>
      <c r="N15" s="103">
        <v>0</v>
      </c>
      <c r="O15" s="103">
        <v>0</v>
      </c>
      <c r="P15" s="103">
        <v>0</v>
      </c>
      <c r="Q15" s="103">
        <v>0</v>
      </c>
      <c r="R15" s="103">
        <v>0</v>
      </c>
      <c r="S15" s="103">
        <v>0</v>
      </c>
      <c r="T15" s="127">
        <v>0</v>
      </c>
      <c r="U15" s="112">
        <f t="shared" si="0"/>
        <v>732001</v>
      </c>
    </row>
    <row r="16" spans="1:21" ht="13.5">
      <c r="A16" s="118" t="s">
        <v>106</v>
      </c>
      <c r="B16" s="117">
        <v>744072</v>
      </c>
      <c r="D16" s="103">
        <v>0</v>
      </c>
      <c r="E16" s="105">
        <v>528500</v>
      </c>
      <c r="F16" s="105">
        <v>135000</v>
      </c>
      <c r="G16" s="105">
        <v>4752</v>
      </c>
      <c r="H16" s="103">
        <v>0</v>
      </c>
      <c r="I16" s="103">
        <v>0</v>
      </c>
      <c r="J16" s="105">
        <v>25350</v>
      </c>
      <c r="K16" s="103">
        <v>470</v>
      </c>
      <c r="L16" s="103">
        <v>0</v>
      </c>
      <c r="M16" s="103">
        <v>0</v>
      </c>
      <c r="N16" s="103">
        <v>0</v>
      </c>
      <c r="O16" s="105">
        <v>15000</v>
      </c>
      <c r="P16" s="105">
        <v>35000</v>
      </c>
      <c r="Q16" s="103">
        <v>0</v>
      </c>
      <c r="R16" s="103">
        <v>0</v>
      </c>
      <c r="S16" s="103">
        <v>0</v>
      </c>
      <c r="T16" s="127">
        <v>0</v>
      </c>
      <c r="U16" s="112">
        <f t="shared" si="0"/>
        <v>744072</v>
      </c>
    </row>
    <row r="17" spans="1:21" ht="13.5">
      <c r="A17" s="118" t="s">
        <v>158</v>
      </c>
      <c r="B17" s="117">
        <v>651655</v>
      </c>
      <c r="D17" s="106">
        <v>0</v>
      </c>
      <c r="E17" s="107">
        <v>610306</v>
      </c>
      <c r="F17" s="107">
        <v>0</v>
      </c>
      <c r="G17" s="107">
        <v>0</v>
      </c>
      <c r="H17" s="106">
        <v>0</v>
      </c>
      <c r="I17" s="106">
        <v>0</v>
      </c>
      <c r="J17" s="107">
        <v>3400</v>
      </c>
      <c r="K17" s="106">
        <v>1150</v>
      </c>
      <c r="L17" s="106">
        <v>0</v>
      </c>
      <c r="M17" s="106">
        <v>0</v>
      </c>
      <c r="N17" s="106">
        <v>16799</v>
      </c>
      <c r="O17" s="107">
        <v>0</v>
      </c>
      <c r="P17" s="107">
        <v>0</v>
      </c>
      <c r="Q17" s="106">
        <v>0</v>
      </c>
      <c r="R17" s="106">
        <v>0</v>
      </c>
      <c r="S17" s="106">
        <v>0</v>
      </c>
      <c r="T17" s="159">
        <v>20000</v>
      </c>
      <c r="U17" s="113">
        <f t="shared" si="0"/>
        <v>651655</v>
      </c>
    </row>
    <row r="18" spans="1:21" ht="13.5">
      <c r="A18" s="118" t="s">
        <v>107</v>
      </c>
      <c r="B18" s="117">
        <v>12490</v>
      </c>
      <c r="D18" s="155"/>
      <c r="E18" s="156"/>
      <c r="F18" s="156"/>
      <c r="G18" s="156"/>
      <c r="H18" s="155"/>
      <c r="I18" s="155"/>
      <c r="J18" s="156"/>
      <c r="K18" s="155"/>
      <c r="L18" s="155"/>
      <c r="M18" s="155"/>
      <c r="N18" s="155"/>
      <c r="O18" s="156"/>
      <c r="P18" s="156"/>
      <c r="Q18" s="155"/>
      <c r="R18" s="155"/>
      <c r="S18" s="155"/>
      <c r="T18" s="155"/>
      <c r="U18" s="157"/>
    </row>
    <row r="19" spans="1:11" ht="13.5">
      <c r="A19" s="118" t="s">
        <v>118</v>
      </c>
      <c r="B19" s="120">
        <f>SUM(B3:B18)</f>
        <v>12520748</v>
      </c>
      <c r="D19" s="15"/>
      <c r="E19" s="15"/>
      <c r="F19" s="15"/>
      <c r="G19" s="15"/>
      <c r="H19" s="15"/>
      <c r="I19" s="15"/>
      <c r="J19" s="15"/>
      <c r="K19" s="15"/>
    </row>
    <row r="20" spans="1:11" ht="13.5">
      <c r="A20" s="102"/>
      <c r="B20" s="88"/>
      <c r="D20" s="15"/>
      <c r="E20" s="15"/>
      <c r="F20" s="15"/>
      <c r="G20" s="15"/>
      <c r="H20" s="15"/>
      <c r="I20" s="15"/>
      <c r="J20" s="15"/>
      <c r="K20" s="15"/>
    </row>
    <row r="21" spans="1:11" ht="13.5">
      <c r="A21" s="115" t="s">
        <v>119</v>
      </c>
      <c r="B21" s="116"/>
      <c r="C21" s="15"/>
      <c r="D21" s="15"/>
      <c r="E21" s="15"/>
      <c r="F21" s="15"/>
      <c r="G21" s="15"/>
      <c r="H21" s="15"/>
      <c r="I21" s="15"/>
      <c r="J21" s="15"/>
      <c r="K21" s="15"/>
    </row>
    <row r="22" spans="1:11" ht="13.5">
      <c r="A22" s="51" t="s">
        <v>99</v>
      </c>
      <c r="B22" s="116">
        <v>2470866</v>
      </c>
      <c r="C22" s="15"/>
      <c r="D22" s="15"/>
      <c r="E22" s="15"/>
      <c r="F22" s="15"/>
      <c r="G22" s="15"/>
      <c r="H22" s="15"/>
      <c r="I22" s="15"/>
      <c r="J22" s="15"/>
      <c r="K22" s="15"/>
    </row>
    <row r="23" spans="1:11" ht="13.5">
      <c r="A23" s="51" t="s">
        <v>97</v>
      </c>
      <c r="B23" s="116">
        <v>3215280</v>
      </c>
      <c r="C23" s="15"/>
      <c r="D23" s="15"/>
      <c r="E23" s="15"/>
      <c r="F23" s="15"/>
      <c r="G23" s="15"/>
      <c r="H23" s="15"/>
      <c r="I23" s="15"/>
      <c r="J23" s="15"/>
      <c r="K23" s="15"/>
    </row>
    <row r="24" spans="1:11" ht="13.5">
      <c r="A24" s="51" t="s">
        <v>105</v>
      </c>
      <c r="B24" s="117">
        <v>2827352</v>
      </c>
      <c r="C24" s="15"/>
      <c r="D24" s="15"/>
      <c r="E24" s="15"/>
      <c r="F24" s="15"/>
      <c r="G24" s="15"/>
      <c r="H24" s="15"/>
      <c r="I24" s="15"/>
      <c r="J24" s="15"/>
      <c r="K24" s="15"/>
    </row>
    <row r="25" spans="1:10" ht="13.5">
      <c r="A25" s="51" t="s">
        <v>120</v>
      </c>
      <c r="B25" s="117">
        <v>202676</v>
      </c>
      <c r="C25" s="87"/>
      <c r="D25" s="87"/>
      <c r="E25" s="87"/>
      <c r="F25" s="87"/>
      <c r="G25" s="87"/>
      <c r="H25" s="87"/>
      <c r="I25" s="87"/>
      <c r="J25" s="87"/>
    </row>
    <row r="26" spans="1:10" ht="13.5">
      <c r="A26" s="51" t="s">
        <v>121</v>
      </c>
      <c r="B26" s="116">
        <v>15050</v>
      </c>
      <c r="C26" s="87"/>
      <c r="D26" s="87"/>
      <c r="E26" s="87"/>
      <c r="F26" s="87"/>
      <c r="G26" s="87"/>
      <c r="H26" s="87"/>
      <c r="I26" s="87"/>
      <c r="J26" s="87"/>
    </row>
    <row r="27" spans="1:10" ht="13.5">
      <c r="A27" s="51" t="s">
        <v>155</v>
      </c>
      <c r="B27" s="116">
        <v>6163</v>
      </c>
      <c r="C27" s="87"/>
      <c r="D27" s="87"/>
      <c r="E27" s="87"/>
      <c r="F27" s="87"/>
      <c r="G27" s="87"/>
      <c r="H27" s="87"/>
      <c r="I27" s="87"/>
      <c r="J27" s="87"/>
    </row>
    <row r="28" spans="1:10" ht="13.5">
      <c r="A28" s="51" t="s">
        <v>124</v>
      </c>
      <c r="B28" s="116">
        <v>248950</v>
      </c>
      <c r="C28" s="87"/>
      <c r="D28" s="87"/>
      <c r="E28" s="87"/>
      <c r="F28" s="87"/>
      <c r="G28" s="87"/>
      <c r="H28" s="87"/>
      <c r="I28" s="87"/>
      <c r="J28" s="87"/>
    </row>
    <row r="29" spans="1:10" ht="13.5">
      <c r="A29" s="51" t="s">
        <v>125</v>
      </c>
      <c r="B29" s="117">
        <v>4498</v>
      </c>
      <c r="C29" s="87"/>
      <c r="D29" s="87"/>
      <c r="E29" s="87"/>
      <c r="F29" s="87"/>
      <c r="G29" s="87"/>
      <c r="H29" s="87"/>
      <c r="I29" s="87"/>
      <c r="J29" s="87"/>
    </row>
    <row r="30" spans="1:10" ht="13.5">
      <c r="A30" s="51" t="s">
        <v>126</v>
      </c>
      <c r="B30" s="117">
        <v>112679</v>
      </c>
      <c r="C30" s="87"/>
      <c r="D30" s="87"/>
      <c r="E30" s="87"/>
      <c r="F30" s="87"/>
      <c r="G30" s="87"/>
      <c r="H30" s="87"/>
      <c r="I30" s="87"/>
      <c r="J30" s="87"/>
    </row>
    <row r="31" spans="1:10" ht="13.5">
      <c r="A31" s="51" t="s">
        <v>129</v>
      </c>
      <c r="B31" s="117">
        <v>39059</v>
      </c>
      <c r="C31" s="87"/>
      <c r="D31" s="87"/>
      <c r="E31" s="87"/>
      <c r="F31" s="87"/>
      <c r="G31" s="87"/>
      <c r="H31" s="87"/>
      <c r="I31" s="87"/>
      <c r="J31" s="87"/>
    </row>
    <row r="32" spans="1:10" ht="13.5">
      <c r="A32" s="51" t="s">
        <v>131</v>
      </c>
      <c r="B32" s="116">
        <v>63372</v>
      </c>
      <c r="C32" s="87"/>
      <c r="D32" s="87"/>
      <c r="E32" s="87"/>
      <c r="F32" s="87"/>
      <c r="G32" s="87"/>
      <c r="H32" s="87"/>
      <c r="I32" s="87"/>
      <c r="J32" s="87"/>
    </row>
    <row r="33" spans="1:10" ht="13.5">
      <c r="A33" s="51" t="s">
        <v>132</v>
      </c>
      <c r="B33" s="116">
        <v>44500</v>
      </c>
      <c r="C33" s="87"/>
      <c r="D33" s="87"/>
      <c r="E33" s="87"/>
      <c r="F33" s="87"/>
      <c r="G33" s="87"/>
      <c r="H33" s="87"/>
      <c r="I33" s="87"/>
      <c r="J33" s="87"/>
    </row>
    <row r="34" spans="1:10" ht="13.5">
      <c r="A34" s="51" t="s">
        <v>133</v>
      </c>
      <c r="B34" s="117">
        <v>86500</v>
      </c>
      <c r="C34" s="87"/>
      <c r="D34" s="87"/>
      <c r="E34" s="87"/>
      <c r="F34" s="87"/>
      <c r="G34" s="87"/>
      <c r="H34" s="87"/>
      <c r="I34" s="87"/>
      <c r="J34" s="87"/>
    </row>
    <row r="35" spans="1:10" ht="13.5">
      <c r="A35" s="51" t="s">
        <v>134</v>
      </c>
      <c r="B35" s="116">
        <v>136900</v>
      </c>
      <c r="C35" s="87"/>
      <c r="D35" s="87"/>
      <c r="E35" s="87"/>
      <c r="F35" s="87"/>
      <c r="G35" s="87"/>
      <c r="H35" s="87"/>
      <c r="I35" s="87"/>
      <c r="J35" s="87"/>
    </row>
    <row r="36" spans="1:10" ht="13.5">
      <c r="A36" s="51" t="s">
        <v>135</v>
      </c>
      <c r="B36" s="116">
        <v>30100</v>
      </c>
      <c r="C36" s="87"/>
      <c r="D36" s="87"/>
      <c r="E36" s="87"/>
      <c r="F36" s="87"/>
      <c r="G36" s="87"/>
      <c r="H36" s="87"/>
      <c r="I36" s="87"/>
      <c r="J36" s="87"/>
    </row>
    <row r="37" spans="1:10" ht="13.5">
      <c r="A37" s="51" t="s">
        <v>136</v>
      </c>
      <c r="B37" s="116">
        <v>77920</v>
      </c>
      <c r="C37" s="87"/>
      <c r="D37" s="87"/>
      <c r="E37" s="87"/>
      <c r="F37" s="87"/>
      <c r="G37" s="87"/>
      <c r="H37" s="87"/>
      <c r="I37" s="87"/>
      <c r="J37" s="87"/>
    </row>
    <row r="38" spans="1:10" ht="13.5">
      <c r="A38" s="51" t="s">
        <v>137</v>
      </c>
      <c r="B38" s="116">
        <v>5000</v>
      </c>
      <c r="C38" s="87"/>
      <c r="D38" s="87"/>
      <c r="E38" s="87"/>
      <c r="F38" s="87"/>
      <c r="G38" s="87"/>
      <c r="H38" s="87"/>
      <c r="I38" s="87"/>
      <c r="J38" s="87"/>
    </row>
    <row r="39" spans="1:10" ht="13.5">
      <c r="A39" s="51" t="s">
        <v>138</v>
      </c>
      <c r="B39" s="117">
        <v>125580</v>
      </c>
      <c r="C39" s="87"/>
      <c r="D39" s="87"/>
      <c r="E39" s="87"/>
      <c r="F39" s="87"/>
      <c r="G39" s="87"/>
      <c r="H39" s="87"/>
      <c r="I39" s="87"/>
      <c r="J39" s="87"/>
    </row>
    <row r="40" spans="1:10" ht="13.5">
      <c r="A40" s="51" t="s">
        <v>139</v>
      </c>
      <c r="B40" s="117">
        <v>675</v>
      </c>
      <c r="C40" s="87"/>
      <c r="D40" s="87"/>
      <c r="E40" s="87"/>
      <c r="F40" s="87"/>
      <c r="G40" s="87"/>
      <c r="H40" s="87"/>
      <c r="I40" s="87"/>
      <c r="J40" s="87"/>
    </row>
    <row r="41" spans="1:10" ht="13.5">
      <c r="A41" s="51" t="s">
        <v>140</v>
      </c>
      <c r="B41" s="116">
        <v>1003039</v>
      </c>
      <c r="C41" s="87"/>
      <c r="D41" s="87"/>
      <c r="E41" s="87"/>
      <c r="F41" s="87"/>
      <c r="G41" s="87"/>
      <c r="H41" s="87"/>
      <c r="I41" s="87"/>
      <c r="J41" s="87"/>
    </row>
    <row r="42" spans="1:10" ht="13.5">
      <c r="A42" s="51" t="s">
        <v>141</v>
      </c>
      <c r="B42" s="116">
        <v>153526</v>
      </c>
      <c r="C42" s="87"/>
      <c r="D42" s="87"/>
      <c r="E42" s="87"/>
      <c r="F42" s="87"/>
      <c r="G42" s="87"/>
      <c r="H42" s="87"/>
      <c r="I42" s="87"/>
      <c r="J42" s="87"/>
    </row>
    <row r="43" spans="1:10" ht="13.5">
      <c r="A43" s="51" t="s">
        <v>118</v>
      </c>
      <c r="B43" s="120">
        <f>SUM(B22:B42)</f>
        <v>10869685</v>
      </c>
      <c r="C43" s="87"/>
      <c r="D43" s="87"/>
      <c r="E43" s="87"/>
      <c r="F43" s="87"/>
      <c r="G43" s="87"/>
      <c r="H43" s="87"/>
      <c r="I43" s="87"/>
      <c r="J43" s="8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スタジオクリーク</cp:lastModifiedBy>
  <cp:lastPrinted>2010-06-29T04:03:28Z</cp:lastPrinted>
  <dcterms:created xsi:type="dcterms:W3CDTF">1997-01-08T22:48:59Z</dcterms:created>
  <dcterms:modified xsi:type="dcterms:W3CDTF">2010-07-28T01:28:21Z</dcterms:modified>
  <cp:category/>
  <cp:version/>
  <cp:contentType/>
  <cp:contentStatus/>
</cp:coreProperties>
</file>