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PO法人総会\平成28年度\"/>
    </mc:Choice>
  </mc:AlternateContent>
  <bookViews>
    <workbookView xWindow="9840" yWindow="135" windowWidth="9810" windowHeight="6555"/>
  </bookViews>
  <sheets>
    <sheet name="収入" sheetId="1" r:id="rId1"/>
    <sheet name="支出" sheetId="2" r:id="rId2"/>
  </sheets>
  <definedNames>
    <definedName name="_xlnm.Print_Area" localSheetId="1">支出!$A$1:$E$48</definedName>
    <definedName name="_xlnm.Print_Area" localSheetId="0">収入!$A$1:$F$51</definedName>
  </definedNames>
  <calcPr calcId="152511"/>
</workbook>
</file>

<file path=xl/calcChain.xml><?xml version="1.0" encoding="utf-8"?>
<calcChain xmlns="http://schemas.openxmlformats.org/spreadsheetml/2006/main">
  <c r="B24" i="2" l="1"/>
  <c r="B45" i="2"/>
  <c r="B46" i="2"/>
  <c r="C24" i="2"/>
  <c r="D23" i="2"/>
  <c r="D22" i="2"/>
  <c r="D21" i="2"/>
  <c r="C25" i="1"/>
  <c r="C44" i="1"/>
  <c r="C49" i="1" s="1"/>
  <c r="D44" i="1"/>
  <c r="E43" i="1"/>
  <c r="E42" i="1"/>
  <c r="E41" i="1"/>
  <c r="C45" i="2"/>
  <c r="D48" i="1"/>
  <c r="D25" i="1"/>
  <c r="D7" i="1"/>
  <c r="D49" i="1" s="1"/>
  <c r="D51" i="1" s="1"/>
  <c r="E30" i="1"/>
  <c r="E28" i="1"/>
  <c r="E50" i="1"/>
  <c r="E32" i="1"/>
  <c r="C48" i="1"/>
  <c r="D43" i="2"/>
  <c r="E19" i="1"/>
  <c r="D20" i="2"/>
  <c r="E40" i="1"/>
  <c r="E24" i="1"/>
  <c r="E22" i="1"/>
  <c r="C46" i="2" l="1"/>
  <c r="C48" i="2"/>
  <c r="C47" i="2"/>
  <c r="E20" i="1"/>
  <c r="D12" i="2"/>
  <c r="D17" i="2" l="1"/>
  <c r="E25" i="1"/>
  <c r="D19" i="2"/>
  <c r="E23" i="1"/>
  <c r="E21" i="1"/>
  <c r="E39" i="1"/>
  <c r="E38" i="1"/>
  <c r="E37" i="1"/>
  <c r="D15" i="2" l="1"/>
  <c r="D14" i="2"/>
  <c r="D13" i="2"/>
  <c r="D11" i="2"/>
  <c r="D16" i="2"/>
  <c r="D27" i="2"/>
  <c r="D9" i="2"/>
  <c r="D8" i="2"/>
  <c r="D7" i="2"/>
  <c r="D10" i="2"/>
  <c r="D6" i="2"/>
  <c r="E35" i="1"/>
  <c r="E36" i="1" l="1"/>
  <c r="E31" i="1"/>
  <c r="D34" i="2" l="1"/>
  <c r="D33" i="2"/>
  <c r="D29" i="2"/>
  <c r="E18" i="1" l="1"/>
  <c r="E6" i="1" l="1"/>
  <c r="C7" i="1"/>
  <c r="B47" i="2" l="1"/>
  <c r="D18" i="2"/>
  <c r="D26" i="2"/>
  <c r="D28" i="2"/>
  <c r="D30" i="2"/>
  <c r="D31" i="2"/>
  <c r="D32" i="2"/>
  <c r="D35" i="2"/>
  <c r="D36" i="2"/>
  <c r="D37" i="2"/>
  <c r="D38" i="2"/>
  <c r="D39" i="2"/>
  <c r="D40" i="2"/>
  <c r="D41" i="2"/>
  <c r="D42" i="2"/>
  <c r="D44" i="2"/>
  <c r="D47" i="2"/>
  <c r="E9" i="1"/>
  <c r="E10" i="1"/>
  <c r="E11" i="1"/>
  <c r="E12" i="1"/>
  <c r="E13" i="1"/>
  <c r="E14" i="1"/>
  <c r="E15" i="1"/>
  <c r="E16" i="1"/>
  <c r="E17" i="1"/>
  <c r="E27" i="1"/>
  <c r="E29" i="1"/>
  <c r="E33" i="1"/>
  <c r="E34" i="1"/>
  <c r="E46" i="1"/>
  <c r="E47" i="1"/>
  <c r="D46" i="2" l="1"/>
  <c r="D45" i="2"/>
  <c r="D24" i="2"/>
  <c r="E7" i="1"/>
  <c r="E48" i="1"/>
  <c r="E44" i="1"/>
  <c r="C51" i="1"/>
  <c r="B48" i="2" s="1"/>
  <c r="D48" i="2" s="1"/>
  <c r="E49" i="1" l="1"/>
  <c r="E51" i="1"/>
</calcChain>
</file>

<file path=xl/sharedStrings.xml><?xml version="1.0" encoding="utf-8"?>
<sst xmlns="http://schemas.openxmlformats.org/spreadsheetml/2006/main" count="126" uniqueCount="101">
  <si>
    <t>ＮＰＯ法人　五ヶ瀬自然学校</t>
    <phoneticPr fontId="2"/>
  </si>
  <si>
    <t>予算額</t>
    <rPh sb="0" eb="2">
      <t>ヨサン</t>
    </rPh>
    <rPh sb="2" eb="3">
      <t>ガク</t>
    </rPh>
    <phoneticPr fontId="2"/>
  </si>
  <si>
    <t>差　異</t>
  </si>
  <si>
    <t>備　考</t>
  </si>
  <si>
    <t>Ⅰ　収入の部</t>
  </si>
  <si>
    <t>小計</t>
    <rPh sb="0" eb="2">
      <t>ショウケイ</t>
    </rPh>
    <phoneticPr fontId="2"/>
  </si>
  <si>
    <t>２　事業収入</t>
    <phoneticPr fontId="2"/>
  </si>
  <si>
    <t>３　補助金等収入</t>
    <phoneticPr fontId="2"/>
  </si>
  <si>
    <t>５　寄付金収入</t>
  </si>
  <si>
    <t>６　雑収入</t>
  </si>
  <si>
    <t>８　受取利息収入</t>
  </si>
  <si>
    <t xml:space="preserve">       収入合計 （Ｂ）</t>
  </si>
  <si>
    <t>１　事業費</t>
  </si>
  <si>
    <t>期支出合計（Ｃ）</t>
  </si>
  <si>
    <t>当期収支差額  （Ａ）－（Ｃ）</t>
  </si>
  <si>
    <t>次期繰越収支差額 （Ｂ）－（Ｃ）</t>
  </si>
  <si>
    <t>　　　当期収入合計　（Ａ）</t>
    <phoneticPr fontId="2"/>
  </si>
  <si>
    <t>五ヶ瀬町</t>
    <rPh sb="0" eb="3">
      <t>ゴカセ</t>
    </rPh>
    <rPh sb="3" eb="4">
      <t>チョウ</t>
    </rPh>
    <phoneticPr fontId="2"/>
  </si>
  <si>
    <t>国文科省+県+町</t>
    <rPh sb="0" eb="1">
      <t>クニ</t>
    </rPh>
    <rPh sb="1" eb="4">
      <t>モンカショウ</t>
    </rPh>
    <rPh sb="5" eb="6">
      <t>ケン</t>
    </rPh>
    <rPh sb="7" eb="8">
      <t>マチ</t>
    </rPh>
    <phoneticPr fontId="2"/>
  </si>
  <si>
    <t>２　管理費</t>
    <phoneticPr fontId="2"/>
  </si>
  <si>
    <t>県</t>
    <rPh sb="0" eb="1">
      <t>ケン</t>
    </rPh>
    <phoneticPr fontId="2"/>
  </si>
  <si>
    <t xml:space="preserve">       前期繰越収支差額</t>
    <phoneticPr fontId="2"/>
  </si>
  <si>
    <t>Ⅱ支出の部</t>
  </si>
  <si>
    <t>協同事業</t>
    <rPh sb="0" eb="2">
      <t>キョウドウ</t>
    </rPh>
    <rPh sb="2" eb="4">
      <t>ジギョウ</t>
    </rPh>
    <phoneticPr fontId="2"/>
  </si>
  <si>
    <t>五ヶ瀬町</t>
    <rPh sb="0" eb="4">
      <t>ゴカセチョウ</t>
    </rPh>
    <phoneticPr fontId="2"/>
  </si>
  <si>
    <t>合宿所</t>
    <rPh sb="0" eb="2">
      <t>ガッシュク</t>
    </rPh>
    <rPh sb="2" eb="3">
      <t>ジョ</t>
    </rPh>
    <phoneticPr fontId="2"/>
  </si>
  <si>
    <t>備　考</t>
    <phoneticPr fontId="2"/>
  </si>
  <si>
    <t>県</t>
    <rPh sb="0" eb="1">
      <t>ケン</t>
    </rPh>
    <phoneticPr fontId="2"/>
  </si>
  <si>
    <t>計20,000</t>
    <rPh sb="0" eb="1">
      <t>ケイ</t>
    </rPh>
    <phoneticPr fontId="2"/>
  </si>
  <si>
    <t>　　給与手当</t>
    <rPh sb="2" eb="4">
      <t>キュウヨ</t>
    </rPh>
    <rPh sb="4" eb="6">
      <t>テア</t>
    </rPh>
    <phoneticPr fontId="2"/>
  </si>
  <si>
    <t>　　旅費</t>
    <rPh sb="2" eb="4">
      <t>リョヒ</t>
    </rPh>
    <phoneticPr fontId="2"/>
  </si>
  <si>
    <t>　　需用費</t>
    <rPh sb="2" eb="5">
      <t>ジュヨウヒ</t>
    </rPh>
    <phoneticPr fontId="2"/>
  </si>
  <si>
    <t>　　通信費</t>
    <phoneticPr fontId="2"/>
  </si>
  <si>
    <t>　　地代家賃</t>
    <rPh sb="2" eb="4">
      <t>チダイ</t>
    </rPh>
    <rPh sb="4" eb="6">
      <t>ヤチン</t>
    </rPh>
    <phoneticPr fontId="2"/>
  </si>
  <si>
    <t>　　消耗品費</t>
    <phoneticPr fontId="2"/>
  </si>
  <si>
    <t>　　保険料</t>
    <phoneticPr fontId="2"/>
  </si>
  <si>
    <t>　　諸会費</t>
    <phoneticPr fontId="2"/>
  </si>
  <si>
    <t>　　慶弔費</t>
    <rPh sb="2" eb="4">
      <t>ケイチョウ</t>
    </rPh>
    <rPh sb="4" eb="5">
      <t>ヒ</t>
    </rPh>
    <phoneticPr fontId="2"/>
  </si>
  <si>
    <t>　　リース料</t>
    <phoneticPr fontId="2"/>
  </si>
  <si>
    <t>　　役務費</t>
    <rPh sb="2" eb="4">
      <t>エキム</t>
    </rPh>
    <rPh sb="4" eb="5">
      <t>ヒ</t>
    </rPh>
    <phoneticPr fontId="2"/>
  </si>
  <si>
    <t>　　減価償却費</t>
    <phoneticPr fontId="2"/>
  </si>
  <si>
    <t>　　水道光熱費</t>
    <rPh sb="2" eb="4">
      <t>スイドウ</t>
    </rPh>
    <rPh sb="4" eb="7">
      <t>コウネツヒ</t>
    </rPh>
    <phoneticPr fontId="2"/>
  </si>
  <si>
    <t>　　車両関係費</t>
    <rPh sb="2" eb="4">
      <t>シャリョウ</t>
    </rPh>
    <rPh sb="4" eb="7">
      <t>カンケイヒ</t>
    </rPh>
    <phoneticPr fontId="2"/>
  </si>
  <si>
    <t>　　印刷　経費</t>
    <rPh sb="2" eb="4">
      <t>インサツ</t>
    </rPh>
    <rPh sb="5" eb="7">
      <t>ケイヒ</t>
    </rPh>
    <phoneticPr fontId="2"/>
  </si>
  <si>
    <t>　1.自然塾（小中学校授業含む）</t>
    <rPh sb="3" eb="5">
      <t>シゼン</t>
    </rPh>
    <rPh sb="5" eb="6">
      <t>ジュク</t>
    </rPh>
    <rPh sb="13" eb="14">
      <t>フク</t>
    </rPh>
    <phoneticPr fontId="2"/>
  </si>
  <si>
    <t xml:space="preserve">  2.子どもゆめ基金事業</t>
    <rPh sb="9" eb="11">
      <t>キキン</t>
    </rPh>
    <phoneticPr fontId="2"/>
  </si>
  <si>
    <t>　4.五ヶ瀬風の子自然学校</t>
    <rPh sb="3" eb="6">
      <t>ゴカセ</t>
    </rPh>
    <rPh sb="6" eb="7">
      <t>カゼ</t>
    </rPh>
    <rPh sb="8" eb="9">
      <t>コ</t>
    </rPh>
    <rPh sb="9" eb="11">
      <t>シゼン</t>
    </rPh>
    <rPh sb="11" eb="13">
      <t>ガッコウ</t>
    </rPh>
    <phoneticPr fontId="2"/>
  </si>
  <si>
    <t xml:space="preserve">  6.カヌーでゴミ拾い事業</t>
    <rPh sb="10" eb="11">
      <t>ヒロ</t>
    </rPh>
    <phoneticPr fontId="2"/>
  </si>
  <si>
    <t>　7.研修・交流会事業</t>
    <rPh sb="3" eb="5">
      <t>ケンシュウ</t>
    </rPh>
    <rPh sb="6" eb="8">
      <t>コウリュウ</t>
    </rPh>
    <rPh sb="8" eb="9">
      <t>カイ</t>
    </rPh>
    <rPh sb="9" eb="11">
      <t>ジギョウ</t>
    </rPh>
    <phoneticPr fontId="2"/>
  </si>
  <si>
    <t>　8.五ヶ瀬の里キャンプ村事業</t>
    <rPh sb="3" eb="6">
      <t>ゴカセ</t>
    </rPh>
    <rPh sb="7" eb="8">
      <t>サト</t>
    </rPh>
    <rPh sb="12" eb="13">
      <t>ムラ</t>
    </rPh>
    <rPh sb="13" eb="15">
      <t>ジギョウ</t>
    </rPh>
    <phoneticPr fontId="2"/>
  </si>
  <si>
    <t>　9.試験販売</t>
    <rPh sb="3" eb="5">
      <t>シケン</t>
    </rPh>
    <rPh sb="5" eb="7">
      <t>ハンバイ</t>
    </rPh>
    <phoneticPr fontId="2"/>
  </si>
  <si>
    <t>　11.企画運営</t>
    <rPh sb="4" eb="6">
      <t>キカク</t>
    </rPh>
    <rPh sb="6" eb="8">
      <t>ウンエイ</t>
    </rPh>
    <phoneticPr fontId="2"/>
  </si>
  <si>
    <t>　13.山学校推進協議会事業</t>
    <rPh sb="4" eb="5">
      <t>ヤマ</t>
    </rPh>
    <rPh sb="5" eb="7">
      <t>ガッコウ</t>
    </rPh>
    <rPh sb="7" eb="9">
      <t>スイシン</t>
    </rPh>
    <rPh sb="9" eb="12">
      <t>キョウギカイ</t>
    </rPh>
    <rPh sb="12" eb="14">
      <t>ジギョウ</t>
    </rPh>
    <phoneticPr fontId="2"/>
  </si>
  <si>
    <t>　1.自然塾（五ヶ瀬町立小学校宿泊学習）</t>
    <rPh sb="3" eb="5">
      <t>シゼン</t>
    </rPh>
    <rPh sb="5" eb="6">
      <t>ジュク</t>
    </rPh>
    <phoneticPr fontId="2"/>
  </si>
  <si>
    <t>　1.自然塾（宮崎の食と農を考える助成金）</t>
    <rPh sb="3" eb="5">
      <t>シゼン</t>
    </rPh>
    <rPh sb="5" eb="6">
      <t>ジュク</t>
    </rPh>
    <rPh sb="7" eb="9">
      <t>ミヤザキ</t>
    </rPh>
    <rPh sb="10" eb="11">
      <t>ショク</t>
    </rPh>
    <rPh sb="12" eb="13">
      <t>ノウ</t>
    </rPh>
    <rPh sb="14" eb="15">
      <t>カンガ</t>
    </rPh>
    <rPh sb="17" eb="20">
      <t>ジョセイキン</t>
    </rPh>
    <phoneticPr fontId="2"/>
  </si>
  <si>
    <t>　4.五ヶ瀬風の子自然学校委託金</t>
    <rPh sb="13" eb="15">
      <t>イタク</t>
    </rPh>
    <rPh sb="15" eb="16">
      <t>キン</t>
    </rPh>
    <phoneticPr fontId="2"/>
  </si>
  <si>
    <t>独立行政法人</t>
    <rPh sb="0" eb="2">
      <t>ドクリツ</t>
    </rPh>
    <rPh sb="2" eb="4">
      <t>ギョウセイ</t>
    </rPh>
    <rPh sb="4" eb="6">
      <t>ホウジン</t>
    </rPh>
    <phoneticPr fontId="2"/>
  </si>
  <si>
    <t>独立行政法人</t>
    <phoneticPr fontId="2"/>
  </si>
  <si>
    <t>国+独立行政法人</t>
    <rPh sb="0" eb="1">
      <t>クニ</t>
    </rPh>
    <phoneticPr fontId="2"/>
  </si>
  <si>
    <t>　1.自然塾（小中学校授業）</t>
    <rPh sb="3" eb="5">
      <t>シゼン</t>
    </rPh>
    <rPh sb="5" eb="6">
      <t>ジュク</t>
    </rPh>
    <phoneticPr fontId="2"/>
  </si>
  <si>
    <t>　2.子どもゆめ基金事業費</t>
    <rPh sb="8" eb="10">
      <t>キキン</t>
    </rPh>
    <phoneticPr fontId="2"/>
  </si>
  <si>
    <t>　8.五ヶ瀬の里キャンプ村</t>
    <rPh sb="3" eb="6">
      <t>ゴカセ</t>
    </rPh>
    <rPh sb="7" eb="8">
      <t>サト</t>
    </rPh>
    <rPh sb="12" eb="13">
      <t>ムラ</t>
    </rPh>
    <phoneticPr fontId="2"/>
  </si>
  <si>
    <t>　13.五ヶ瀬山学校推進協議会</t>
    <rPh sb="4" eb="7">
      <t>ゴカセ</t>
    </rPh>
    <rPh sb="7" eb="8">
      <t>ヤマ</t>
    </rPh>
    <rPh sb="8" eb="10">
      <t>ガッコウ</t>
    </rPh>
    <rPh sb="10" eb="12">
      <t>スイシン</t>
    </rPh>
    <rPh sb="12" eb="15">
      <t>キョウギカイ</t>
    </rPh>
    <phoneticPr fontId="2"/>
  </si>
  <si>
    <t>　16.鞍岡地域づくり協議会事業費</t>
    <rPh sb="4" eb="5">
      <t>クラ</t>
    </rPh>
    <rPh sb="5" eb="6">
      <t>オカ</t>
    </rPh>
    <rPh sb="6" eb="8">
      <t>チイキ</t>
    </rPh>
    <rPh sb="11" eb="14">
      <t>キョウギカイ</t>
    </rPh>
    <rPh sb="14" eb="17">
      <t>ジギョウヒ</t>
    </rPh>
    <phoneticPr fontId="2"/>
  </si>
  <si>
    <t>前期決算額</t>
    <rPh sb="0" eb="2">
      <t>ゼンキ</t>
    </rPh>
    <rPh sb="2" eb="4">
      <t>ケッサン</t>
    </rPh>
    <rPh sb="4" eb="5">
      <t>ガク</t>
    </rPh>
    <phoneticPr fontId="2"/>
  </si>
  <si>
    <t>（平成27年4月1日　から　28年3月31日　まで）</t>
    <phoneticPr fontId="2"/>
  </si>
  <si>
    <t>　2.子どもゆめ基金助成金（平成26年度）</t>
    <rPh sb="3" eb="4">
      <t>コ</t>
    </rPh>
    <rPh sb="14" eb="16">
      <t>ヘイセイ</t>
    </rPh>
    <rPh sb="18" eb="20">
      <t>ネンド</t>
    </rPh>
    <phoneticPr fontId="2"/>
  </si>
  <si>
    <t>　2.子どもゆめ基金助成金（平成27年度）</t>
    <rPh sb="3" eb="4">
      <t>コ</t>
    </rPh>
    <phoneticPr fontId="2"/>
  </si>
  <si>
    <t>　8.キャンプ村（うのこの滝+本屋敷トイレ）</t>
    <rPh sb="7" eb="8">
      <t>ムラ</t>
    </rPh>
    <rPh sb="13" eb="14">
      <t>タキ</t>
    </rPh>
    <rPh sb="15" eb="16">
      <t>モト</t>
    </rPh>
    <rPh sb="16" eb="18">
      <t>ヤシキ</t>
    </rPh>
    <phoneticPr fontId="2"/>
  </si>
  <si>
    <t>独立行政法人</t>
    <phoneticPr fontId="2"/>
  </si>
  <si>
    <t>五ヶ瀬町</t>
    <rPh sb="0" eb="4">
      <t>ゴカセチョウ</t>
    </rPh>
    <phoneticPr fontId="2"/>
  </si>
  <si>
    <t>　17.五ヶ瀬町移住対策事業</t>
    <rPh sb="4" eb="8">
      <t>ゴカセチョウ</t>
    </rPh>
    <rPh sb="8" eb="10">
      <t>イジュウ</t>
    </rPh>
    <rPh sb="10" eb="12">
      <t>タイサク</t>
    </rPh>
    <rPh sb="12" eb="14">
      <t>ジギョウ</t>
    </rPh>
    <phoneticPr fontId="2"/>
  </si>
  <si>
    <t>　18.山の子ハッピーネットワーク</t>
    <rPh sb="4" eb="5">
      <t>ヤマ</t>
    </rPh>
    <rPh sb="6" eb="7">
      <t>コ</t>
    </rPh>
    <phoneticPr fontId="2"/>
  </si>
  <si>
    <t>　19.フォレストピアブロック</t>
    <phoneticPr fontId="2"/>
  </si>
  <si>
    <t>　10.冬の宮崎体感ツアー</t>
    <rPh sb="4" eb="5">
      <t>フユ</t>
    </rPh>
    <rPh sb="6" eb="8">
      <t>ミヤザキ</t>
    </rPh>
    <rPh sb="8" eb="10">
      <t>タイカン</t>
    </rPh>
    <phoneticPr fontId="2"/>
  </si>
  <si>
    <t>　10.冬の宮崎体感ツアー</t>
    <rPh sb="4" eb="5">
      <t>フユ</t>
    </rPh>
    <rPh sb="6" eb="8">
      <t>ミヤザキ</t>
    </rPh>
    <rPh sb="8" eb="10">
      <t>タイカン</t>
    </rPh>
    <phoneticPr fontId="2"/>
  </si>
  <si>
    <t>　4.五ヶ瀬風の子（子育て応援賞）</t>
    <rPh sb="10" eb="12">
      <t>コソダ</t>
    </rPh>
    <rPh sb="13" eb="15">
      <t>オウエン</t>
    </rPh>
    <rPh sb="15" eb="16">
      <t>ショウ</t>
    </rPh>
    <phoneticPr fontId="2"/>
  </si>
  <si>
    <t>県</t>
    <rPh sb="0" eb="1">
      <t>ケン</t>
    </rPh>
    <phoneticPr fontId="2"/>
  </si>
  <si>
    <t>　16.鞍岡地域づくり協議会</t>
    <rPh sb="4" eb="5">
      <t>クラ</t>
    </rPh>
    <rPh sb="5" eb="6">
      <t>オカ</t>
    </rPh>
    <rPh sb="6" eb="8">
      <t>チイキ</t>
    </rPh>
    <rPh sb="11" eb="14">
      <t>キョウギカイ</t>
    </rPh>
    <phoneticPr fontId="2"/>
  </si>
  <si>
    <t>　18.山の子ハッピーネットワーク</t>
    <phoneticPr fontId="2"/>
  </si>
  <si>
    <t>　15.山学校集落活性化支援事業</t>
    <rPh sb="4" eb="5">
      <t>ヤマ</t>
    </rPh>
    <rPh sb="5" eb="7">
      <t>ガッコウ</t>
    </rPh>
    <rPh sb="7" eb="9">
      <t>シュウラク</t>
    </rPh>
    <rPh sb="9" eb="12">
      <t>カッセイカ</t>
    </rPh>
    <rPh sb="12" eb="14">
      <t>シエン</t>
    </rPh>
    <rPh sb="14" eb="16">
      <t>ジギョウ</t>
    </rPh>
    <phoneticPr fontId="2"/>
  </si>
  <si>
    <t>　20.五ヶ瀬町魅力発見事業</t>
    <rPh sb="4" eb="8">
      <t>ゴカセチョウ</t>
    </rPh>
    <rPh sb="8" eb="10">
      <t>ミリョク</t>
    </rPh>
    <rPh sb="10" eb="12">
      <t>ハッケン</t>
    </rPh>
    <rPh sb="12" eb="14">
      <t>ジギョウ</t>
    </rPh>
    <phoneticPr fontId="2"/>
  </si>
  <si>
    <t>　20.五ヶ瀬町魅力発見事業</t>
    <phoneticPr fontId="2"/>
  </si>
  <si>
    <t>　　報償費</t>
    <rPh sb="2" eb="4">
      <t>ホウショウ</t>
    </rPh>
    <rPh sb="4" eb="5">
      <t>ヒ</t>
    </rPh>
    <phoneticPr fontId="2"/>
  </si>
  <si>
    <t>　　支払い利息</t>
    <rPh sb="2" eb="4">
      <t>シハラ</t>
    </rPh>
    <rPh sb="5" eb="7">
      <t>リソク</t>
    </rPh>
    <phoneticPr fontId="2"/>
  </si>
  <si>
    <t>会員個人20</t>
    <rPh sb="0" eb="2">
      <t>カイイン</t>
    </rPh>
    <rPh sb="2" eb="4">
      <t>コジン</t>
    </rPh>
    <phoneticPr fontId="2"/>
  </si>
  <si>
    <t>平成28年度予算書</t>
    <rPh sb="6" eb="9">
      <t>ヨサンショ</t>
    </rPh>
    <phoneticPr fontId="2"/>
  </si>
  <si>
    <t>28年度正会員会費収入</t>
    <rPh sb="2" eb="4">
      <t>ネンド</t>
    </rPh>
    <rPh sb="4" eb="7">
      <t>セイカイイン</t>
    </rPh>
    <rPh sb="7" eb="9">
      <t>カイヒ</t>
    </rPh>
    <rPh sb="9" eb="11">
      <t>シュウニュウ</t>
    </rPh>
    <phoneticPr fontId="2"/>
  </si>
  <si>
    <t>27年1,100,000国</t>
    <rPh sb="2" eb="3">
      <t>ネン</t>
    </rPh>
    <rPh sb="12" eb="13">
      <t>クニ</t>
    </rPh>
    <phoneticPr fontId="2"/>
  </si>
  <si>
    <t>一般社団</t>
    <rPh sb="0" eb="2">
      <t>イッパン</t>
    </rPh>
    <rPh sb="2" eb="4">
      <t>シャダン</t>
    </rPh>
    <phoneticPr fontId="2"/>
  </si>
  <si>
    <t>　21.熊本地震RQ災害教育センター</t>
    <rPh sb="4" eb="8">
      <t>クマモトジシン</t>
    </rPh>
    <rPh sb="10" eb="12">
      <t>サイガイ</t>
    </rPh>
    <rPh sb="12" eb="14">
      <t>キョウイク</t>
    </rPh>
    <phoneticPr fontId="2"/>
  </si>
  <si>
    <t>五ヶ瀬町</t>
    <rPh sb="0" eb="4">
      <t>ゴカセチョウ</t>
    </rPh>
    <phoneticPr fontId="2"/>
  </si>
  <si>
    <t>　22.熊本地震日本財団</t>
    <rPh sb="4" eb="8">
      <t>クマモトジシン</t>
    </rPh>
    <rPh sb="8" eb="10">
      <t>ニホン</t>
    </rPh>
    <rPh sb="10" eb="12">
      <t>ザイダン</t>
    </rPh>
    <phoneticPr fontId="2"/>
  </si>
  <si>
    <t>一般社団</t>
    <phoneticPr fontId="2"/>
  </si>
  <si>
    <t>財団</t>
    <rPh sb="0" eb="2">
      <t>ザイダン</t>
    </rPh>
    <phoneticPr fontId="2"/>
  </si>
  <si>
    <t>　23.熊本地震赤い羽根協働募金</t>
    <rPh sb="4" eb="8">
      <t>クマモトジシン</t>
    </rPh>
    <rPh sb="8" eb="9">
      <t>アカ</t>
    </rPh>
    <rPh sb="10" eb="12">
      <t>ハネ</t>
    </rPh>
    <rPh sb="12" eb="14">
      <t>キョウドウ</t>
    </rPh>
    <rPh sb="14" eb="16">
      <t>ボキン</t>
    </rPh>
    <phoneticPr fontId="2"/>
  </si>
  <si>
    <t>社会福祉</t>
    <rPh sb="0" eb="2">
      <t>シャカイ</t>
    </rPh>
    <rPh sb="2" eb="4">
      <t>フクシ</t>
    </rPh>
    <phoneticPr fontId="2"/>
  </si>
  <si>
    <t>　21.熊本地震RQ災害教育センター事業</t>
    <rPh sb="4" eb="6">
      <t>クマモト</t>
    </rPh>
    <rPh sb="6" eb="8">
      <t>ジシン</t>
    </rPh>
    <rPh sb="10" eb="12">
      <t>サイガイ</t>
    </rPh>
    <rPh sb="12" eb="14">
      <t>キョウイク</t>
    </rPh>
    <rPh sb="18" eb="20">
      <t>ジギョウ</t>
    </rPh>
    <phoneticPr fontId="2"/>
  </si>
  <si>
    <t>　22.熊本地震日本財団事業</t>
    <rPh sb="4" eb="6">
      <t>クマモト</t>
    </rPh>
    <rPh sb="6" eb="8">
      <t>ジシン</t>
    </rPh>
    <rPh sb="8" eb="10">
      <t>ニホン</t>
    </rPh>
    <rPh sb="10" eb="12">
      <t>ザイダン</t>
    </rPh>
    <rPh sb="12" eb="14">
      <t>ジギョウ</t>
    </rPh>
    <phoneticPr fontId="2"/>
  </si>
  <si>
    <t>　23.熊本地震赤い羽根協働募金</t>
    <rPh sb="4" eb="6">
      <t>クマモト</t>
    </rPh>
    <rPh sb="6" eb="8">
      <t>ジシン</t>
    </rPh>
    <rPh sb="8" eb="9">
      <t>アカ</t>
    </rPh>
    <rPh sb="10" eb="12">
      <t>ハネ</t>
    </rPh>
    <rPh sb="12" eb="14">
      <t>キョウドウ</t>
    </rPh>
    <rPh sb="14" eb="16">
      <t>ボキン</t>
    </rPh>
    <phoneticPr fontId="2"/>
  </si>
  <si>
    <t>平成28年度予算書</t>
    <rPh sb="6" eb="8">
      <t>ヨサン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</si>
</sst>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vertical="center"/>
    </xf>
    <xf numFmtId="0" fontId="8" fillId="0" borderId="7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shrinkToFit="1"/>
    </xf>
    <xf numFmtId="0" fontId="7" fillId="0" borderId="0" xfId="0" applyFont="1" applyAlignment="1">
      <alignment shrinkToFit="1"/>
    </xf>
    <xf numFmtId="0" fontId="5" fillId="0" borderId="19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shrinkToFit="1"/>
    </xf>
    <xf numFmtId="0" fontId="8" fillId="0" borderId="0" xfId="0" applyFont="1" applyAlignment="1">
      <alignment horizontal="right"/>
    </xf>
    <xf numFmtId="0" fontId="7" fillId="0" borderId="26" xfId="0" applyFont="1" applyFill="1" applyBorder="1" applyAlignment="1">
      <alignment horizontal="center" vertical="center"/>
    </xf>
    <xf numFmtId="3" fontId="7" fillId="0" borderId="0" xfId="0" applyNumberFormat="1" applyFont="1" applyFill="1"/>
    <xf numFmtId="38" fontId="10" fillId="0" borderId="10" xfId="1" applyFont="1" applyFill="1" applyBorder="1"/>
    <xf numFmtId="0" fontId="11" fillId="0" borderId="0" xfId="0" applyFont="1" applyFill="1" applyAlignment="1">
      <alignment vertical="center"/>
    </xf>
    <xf numFmtId="3" fontId="12" fillId="0" borderId="14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8" fillId="0" borderId="7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shrinkToFit="1"/>
    </xf>
    <xf numFmtId="3" fontId="7" fillId="0" borderId="36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vertical="center"/>
    </xf>
    <xf numFmtId="3" fontId="7" fillId="0" borderId="40" xfId="0" applyNumberFormat="1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right" vertical="center" wrapText="1"/>
    </xf>
    <xf numFmtId="38" fontId="7" fillId="0" borderId="10" xfId="1" applyFont="1" applyFill="1" applyBorder="1" applyAlignment="1">
      <alignment vertical="center"/>
    </xf>
    <xf numFmtId="38" fontId="7" fillId="0" borderId="10" xfId="1" applyFont="1" applyFill="1" applyBorder="1"/>
    <xf numFmtId="3" fontId="10" fillId="0" borderId="42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justify" vertical="center" shrinkToFit="1"/>
    </xf>
    <xf numFmtId="0" fontId="4" fillId="0" borderId="13" xfId="0" applyFont="1" applyBorder="1" applyAlignment="1">
      <alignment horizontal="justify" vertical="center" shrinkToFit="1"/>
    </xf>
    <xf numFmtId="0" fontId="4" fillId="0" borderId="13" xfId="0" applyFont="1" applyFill="1" applyBorder="1" applyAlignment="1">
      <alignment horizontal="justify" vertical="center" shrinkToFit="1"/>
    </xf>
    <xf numFmtId="0" fontId="4" fillId="0" borderId="43" xfId="0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justify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23" xfId="0" applyFont="1" applyBorder="1" applyAlignment="1">
      <alignment shrinkToFit="1"/>
    </xf>
    <xf numFmtId="0" fontId="4" fillId="0" borderId="43" xfId="0" applyFont="1" applyBorder="1" applyAlignment="1">
      <alignment horizontal="right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3" fontId="7" fillId="0" borderId="45" xfId="0" applyNumberFormat="1" applyFont="1" applyFill="1" applyBorder="1" applyAlignment="1">
      <alignment vertical="center"/>
    </xf>
    <xf numFmtId="38" fontId="7" fillId="0" borderId="46" xfId="1" applyFont="1" applyFill="1" applyBorder="1" applyAlignment="1">
      <alignment vertical="center"/>
    </xf>
    <xf numFmtId="38" fontId="7" fillId="0" borderId="10" xfId="1" applyFont="1" applyBorder="1"/>
    <xf numFmtId="3" fontId="7" fillId="0" borderId="47" xfId="0" applyNumberFormat="1" applyFont="1" applyFill="1" applyBorder="1" applyAlignment="1">
      <alignment vertical="center"/>
    </xf>
    <xf numFmtId="3" fontId="7" fillId="0" borderId="45" xfId="0" applyNumberFormat="1" applyFont="1" applyFill="1" applyBorder="1" applyAlignment="1">
      <alignment horizontal="right" vertical="center" wrapText="1"/>
    </xf>
    <xf numFmtId="3" fontId="7" fillId="0" borderId="48" xfId="0" applyNumberFormat="1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 wrapText="1"/>
    </xf>
    <xf numFmtId="3" fontId="10" fillId="0" borderId="56" xfId="0" applyNumberFormat="1" applyFont="1" applyFill="1" applyBorder="1" applyAlignment="1">
      <alignment vertical="center" wrapText="1"/>
    </xf>
    <xf numFmtId="38" fontId="10" fillId="0" borderId="57" xfId="1" applyFont="1" applyFill="1" applyBorder="1"/>
    <xf numFmtId="3" fontId="7" fillId="0" borderId="8" xfId="0" applyNumberFormat="1" applyFont="1" applyFill="1" applyBorder="1" applyAlignment="1">
      <alignment vertical="center" wrapText="1"/>
    </xf>
    <xf numFmtId="3" fontId="7" fillId="0" borderId="59" xfId="0" applyNumberFormat="1" applyFont="1" applyFill="1" applyBorder="1" applyAlignment="1">
      <alignment vertical="center" wrapText="1"/>
    </xf>
    <xf numFmtId="3" fontId="7" fillId="0" borderId="61" xfId="0" applyNumberFormat="1" applyFont="1" applyFill="1" applyBorder="1" applyAlignment="1">
      <alignment vertical="center" wrapText="1"/>
    </xf>
    <xf numFmtId="3" fontId="10" fillId="0" borderId="62" xfId="0" applyNumberFormat="1" applyFont="1" applyFill="1" applyBorder="1" applyAlignment="1">
      <alignment vertical="center"/>
    </xf>
    <xf numFmtId="3" fontId="7" fillId="0" borderId="63" xfId="0" applyNumberFormat="1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shrinkToFit="1"/>
    </xf>
    <xf numFmtId="0" fontId="4" fillId="0" borderId="60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51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22" zoomScaleNormal="100" workbookViewId="0">
      <selection activeCell="F54" sqref="F54"/>
    </sheetView>
  </sheetViews>
  <sheetFormatPr defaultRowHeight="13.5"/>
  <cols>
    <col min="1" max="1" width="14.625" style="34" customWidth="1"/>
    <col min="2" max="2" width="22.5" style="34" customWidth="1"/>
    <col min="3" max="3" width="13.5" style="26" customWidth="1"/>
    <col min="4" max="4" width="12.125" style="8" customWidth="1"/>
    <col min="5" max="5" width="12.125" style="34" customWidth="1"/>
    <col min="6" max="6" width="13.125" style="34" customWidth="1"/>
    <col min="7" max="16384" width="9" style="34"/>
  </cols>
  <sheetData>
    <row r="1" spans="1:8" ht="15" customHeight="1">
      <c r="A1" s="95" t="s">
        <v>86</v>
      </c>
      <c r="B1" s="95"/>
      <c r="C1" s="95"/>
      <c r="D1" s="95"/>
      <c r="E1" s="95"/>
      <c r="F1" s="95"/>
    </row>
    <row r="2" spans="1:8" ht="12.95" customHeight="1">
      <c r="A2" s="96" t="s">
        <v>65</v>
      </c>
      <c r="B2" s="96"/>
      <c r="C2" s="96"/>
      <c r="D2" s="96"/>
      <c r="E2" s="96"/>
      <c r="F2" s="96"/>
    </row>
    <row r="3" spans="1:8" ht="12.95" customHeight="1" thickBot="1">
      <c r="D3" s="97" t="s">
        <v>0</v>
      </c>
      <c r="E3" s="97"/>
      <c r="F3" s="97"/>
    </row>
    <row r="4" spans="1:8" ht="12.95" customHeight="1">
      <c r="A4" s="100"/>
      <c r="B4" s="101"/>
      <c r="C4" s="27" t="s">
        <v>1</v>
      </c>
      <c r="D4" s="27" t="s">
        <v>64</v>
      </c>
      <c r="E4" s="29" t="s">
        <v>2</v>
      </c>
      <c r="F4" s="39" t="s">
        <v>26</v>
      </c>
      <c r="H4" s="10"/>
    </row>
    <row r="5" spans="1:8" ht="12.95" customHeight="1">
      <c r="A5" s="98" t="s">
        <v>4</v>
      </c>
      <c r="B5" s="99"/>
      <c r="C5" s="56"/>
      <c r="D5" s="56"/>
      <c r="E5" s="40"/>
      <c r="F5" s="41"/>
    </row>
    <row r="6" spans="1:8" ht="12.95" customHeight="1">
      <c r="A6" s="93" t="s">
        <v>87</v>
      </c>
      <c r="B6" s="94"/>
      <c r="C6" s="28">
        <v>20000</v>
      </c>
      <c r="D6" s="28">
        <v>18000</v>
      </c>
      <c r="E6" s="42">
        <f>SUM(C6-D6)</f>
        <v>2000</v>
      </c>
      <c r="F6" s="43" t="s">
        <v>85</v>
      </c>
    </row>
    <row r="7" spans="1:8" ht="12.95" customHeight="1">
      <c r="A7" s="89" t="s">
        <v>5</v>
      </c>
      <c r="B7" s="90"/>
      <c r="C7" s="77">
        <f>SUM(C6:C6)</f>
        <v>20000</v>
      </c>
      <c r="D7" s="77">
        <f>SUM(D6:D6)</f>
        <v>18000</v>
      </c>
      <c r="E7" s="44">
        <f>C7-D7</f>
        <v>2000</v>
      </c>
      <c r="F7" s="45"/>
    </row>
    <row r="8" spans="1:8" ht="14.1" customHeight="1">
      <c r="A8" s="102" t="s">
        <v>6</v>
      </c>
      <c r="B8" s="103"/>
      <c r="C8" s="78"/>
      <c r="D8" s="78"/>
      <c r="E8" s="40"/>
      <c r="F8" s="13"/>
    </row>
    <row r="9" spans="1:8" ht="14.1" customHeight="1">
      <c r="A9" s="91" t="s">
        <v>44</v>
      </c>
      <c r="B9" s="92"/>
      <c r="C9" s="25">
        <v>500000</v>
      </c>
      <c r="D9" s="25">
        <v>636283</v>
      </c>
      <c r="E9" s="40">
        <f t="shared" ref="E9:E24" si="0">C9-D9</f>
        <v>-136283</v>
      </c>
      <c r="F9" s="13"/>
    </row>
    <row r="10" spans="1:8" ht="14.1" customHeight="1">
      <c r="A10" s="91" t="s">
        <v>45</v>
      </c>
      <c r="B10" s="92"/>
      <c r="C10" s="25">
        <v>1000000</v>
      </c>
      <c r="D10" s="25">
        <v>1356000</v>
      </c>
      <c r="E10" s="40">
        <f t="shared" si="0"/>
        <v>-356000</v>
      </c>
      <c r="F10" s="13"/>
    </row>
    <row r="11" spans="1:8" ht="14.1" customHeight="1">
      <c r="A11" s="91" t="s">
        <v>46</v>
      </c>
      <c r="B11" s="92"/>
      <c r="C11" s="55">
        <v>450000</v>
      </c>
      <c r="D11" s="55">
        <v>441020</v>
      </c>
      <c r="E11" s="40">
        <f t="shared" si="0"/>
        <v>8980</v>
      </c>
      <c r="F11" s="13"/>
    </row>
    <row r="12" spans="1:8" ht="14.1" customHeight="1">
      <c r="A12" s="91" t="s">
        <v>47</v>
      </c>
      <c r="B12" s="92"/>
      <c r="C12" s="25">
        <v>0</v>
      </c>
      <c r="D12" s="25">
        <v>0</v>
      </c>
      <c r="E12" s="40">
        <f t="shared" si="0"/>
        <v>0</v>
      </c>
      <c r="F12" s="13" t="s">
        <v>23</v>
      </c>
    </row>
    <row r="13" spans="1:8" ht="14.1" customHeight="1">
      <c r="A13" s="91" t="s">
        <v>48</v>
      </c>
      <c r="B13" s="92"/>
      <c r="C13" s="55">
        <v>15000</v>
      </c>
      <c r="D13" s="55">
        <v>15000</v>
      </c>
      <c r="E13" s="40">
        <f t="shared" si="0"/>
        <v>0</v>
      </c>
      <c r="F13" s="13"/>
    </row>
    <row r="14" spans="1:8" ht="14.1" customHeight="1">
      <c r="A14" s="91" t="s">
        <v>49</v>
      </c>
      <c r="B14" s="92"/>
      <c r="C14" s="55">
        <v>5000000</v>
      </c>
      <c r="D14" s="55">
        <v>5936747</v>
      </c>
      <c r="E14" s="40">
        <f t="shared" si="0"/>
        <v>-936747</v>
      </c>
      <c r="F14" s="13"/>
    </row>
    <row r="15" spans="1:8" ht="14.1" customHeight="1">
      <c r="A15" s="91" t="s">
        <v>50</v>
      </c>
      <c r="B15" s="92"/>
      <c r="C15" s="55">
        <v>60000</v>
      </c>
      <c r="D15" s="55">
        <v>62094</v>
      </c>
      <c r="E15" s="40">
        <f t="shared" si="0"/>
        <v>-2094</v>
      </c>
      <c r="F15" s="13"/>
      <c r="H15" s="36"/>
    </row>
    <row r="16" spans="1:8" ht="14.1" customHeight="1">
      <c r="A16" s="91" t="s">
        <v>74</v>
      </c>
      <c r="B16" s="92"/>
      <c r="C16" s="25">
        <v>0</v>
      </c>
      <c r="D16" s="25">
        <v>314148</v>
      </c>
      <c r="E16" s="40">
        <f t="shared" si="0"/>
        <v>-314148</v>
      </c>
      <c r="F16" s="13"/>
    </row>
    <row r="17" spans="1:9" ht="14.1" customHeight="1">
      <c r="A17" s="91" t="s">
        <v>51</v>
      </c>
      <c r="B17" s="92"/>
      <c r="C17" s="55">
        <v>9000000</v>
      </c>
      <c r="D17" s="55">
        <v>9837948</v>
      </c>
      <c r="E17" s="40">
        <f t="shared" si="0"/>
        <v>-837948</v>
      </c>
      <c r="F17" s="13"/>
      <c r="H17" s="11"/>
    </row>
    <row r="18" spans="1:9" ht="14.1" customHeight="1">
      <c r="A18" s="91" t="s">
        <v>52</v>
      </c>
      <c r="B18" s="92"/>
      <c r="C18" s="25">
        <v>1800000</v>
      </c>
      <c r="D18" s="25">
        <v>1804143</v>
      </c>
      <c r="E18" s="40">
        <f t="shared" si="0"/>
        <v>-4143</v>
      </c>
      <c r="F18" s="13"/>
      <c r="H18" s="11"/>
    </row>
    <row r="19" spans="1:9" ht="14.1" customHeight="1">
      <c r="A19" s="91" t="s">
        <v>80</v>
      </c>
      <c r="B19" s="104"/>
      <c r="C19" s="25">
        <v>1000000</v>
      </c>
      <c r="D19" s="25">
        <v>2402356</v>
      </c>
      <c r="E19" s="40">
        <f t="shared" si="0"/>
        <v>-1402356</v>
      </c>
      <c r="F19" s="13"/>
      <c r="H19" s="11"/>
    </row>
    <row r="20" spans="1:9" ht="14.1" customHeight="1">
      <c r="A20" s="91" t="s">
        <v>78</v>
      </c>
      <c r="B20" s="104"/>
      <c r="C20" s="25">
        <v>0</v>
      </c>
      <c r="D20" s="25">
        <v>0</v>
      </c>
      <c r="E20" s="40">
        <f t="shared" si="0"/>
        <v>0</v>
      </c>
      <c r="F20" s="13"/>
      <c r="H20" s="11"/>
    </row>
    <row r="21" spans="1:9" ht="14.1" customHeight="1">
      <c r="A21" s="91" t="s">
        <v>71</v>
      </c>
      <c r="B21" s="104"/>
      <c r="C21" s="25">
        <v>0</v>
      </c>
      <c r="D21" s="25">
        <v>24868</v>
      </c>
      <c r="E21" s="84">
        <f t="shared" si="0"/>
        <v>-24868</v>
      </c>
      <c r="F21" s="13"/>
      <c r="H21" s="35"/>
    </row>
    <row r="22" spans="1:9" ht="14.1" customHeight="1">
      <c r="A22" s="91" t="s">
        <v>79</v>
      </c>
      <c r="B22" s="104"/>
      <c r="C22" s="25">
        <v>35000</v>
      </c>
      <c r="D22" s="25">
        <v>38205</v>
      </c>
      <c r="E22" s="84">
        <f t="shared" si="0"/>
        <v>-3205</v>
      </c>
      <c r="F22" s="13"/>
      <c r="H22" s="35"/>
    </row>
    <row r="23" spans="1:9" ht="14.1" customHeight="1">
      <c r="A23" s="105" t="s">
        <v>73</v>
      </c>
      <c r="B23" s="106"/>
      <c r="C23" s="25">
        <v>300000</v>
      </c>
      <c r="D23" s="25">
        <v>126661</v>
      </c>
      <c r="E23" s="84">
        <f t="shared" si="0"/>
        <v>173339</v>
      </c>
      <c r="F23" s="13"/>
      <c r="H23" s="35"/>
    </row>
    <row r="24" spans="1:9" ht="14.1" customHeight="1">
      <c r="A24" s="119" t="s">
        <v>81</v>
      </c>
      <c r="B24" s="120"/>
      <c r="C24" s="83">
        <v>0</v>
      </c>
      <c r="D24" s="83">
        <v>128000</v>
      </c>
      <c r="E24" s="85">
        <f t="shared" si="0"/>
        <v>-128000</v>
      </c>
      <c r="F24" s="13"/>
      <c r="H24" s="35"/>
    </row>
    <row r="25" spans="1:9" ht="12.95" customHeight="1">
      <c r="A25" s="123" t="s">
        <v>5</v>
      </c>
      <c r="B25" s="124"/>
      <c r="C25" s="77">
        <f>SUM(C9:C24)</f>
        <v>19160000</v>
      </c>
      <c r="D25" s="77">
        <f>SUM(D9:D24)</f>
        <v>23123473</v>
      </c>
      <c r="E25" s="44">
        <f>C25-D25</f>
        <v>-3963473</v>
      </c>
      <c r="F25" s="45"/>
    </row>
    <row r="26" spans="1:9" ht="14.1" customHeight="1">
      <c r="A26" s="121" t="s">
        <v>7</v>
      </c>
      <c r="B26" s="122"/>
      <c r="C26" s="79"/>
      <c r="D26" s="79"/>
      <c r="E26" s="40"/>
      <c r="F26" s="13"/>
      <c r="I26" s="46"/>
    </row>
    <row r="27" spans="1:9" ht="14.1" customHeight="1">
      <c r="A27" s="91" t="s">
        <v>53</v>
      </c>
      <c r="B27" s="92"/>
      <c r="C27" s="25">
        <v>250000</v>
      </c>
      <c r="D27" s="25">
        <v>254600</v>
      </c>
      <c r="E27" s="40">
        <f t="shared" ref="E27:E51" si="1">C27-D27</f>
        <v>-4600</v>
      </c>
      <c r="F27" s="13" t="s">
        <v>17</v>
      </c>
    </row>
    <row r="28" spans="1:9" ht="14.1" customHeight="1">
      <c r="A28" s="91" t="s">
        <v>54</v>
      </c>
      <c r="B28" s="92"/>
      <c r="C28" s="25">
        <v>3000</v>
      </c>
      <c r="D28" s="25">
        <v>2124</v>
      </c>
      <c r="E28" s="40">
        <f t="shared" si="1"/>
        <v>876</v>
      </c>
      <c r="F28" s="13" t="s">
        <v>27</v>
      </c>
    </row>
    <row r="29" spans="1:9" ht="14.1" customHeight="1">
      <c r="A29" s="91" t="s">
        <v>66</v>
      </c>
      <c r="B29" s="92"/>
      <c r="C29" s="25">
        <v>0</v>
      </c>
      <c r="D29" s="25">
        <v>345000</v>
      </c>
      <c r="E29" s="40">
        <f t="shared" si="1"/>
        <v>-345000</v>
      </c>
      <c r="F29" s="13" t="s">
        <v>56</v>
      </c>
    </row>
    <row r="30" spans="1:9" ht="14.1" customHeight="1">
      <c r="A30" s="91" t="s">
        <v>67</v>
      </c>
      <c r="B30" s="92"/>
      <c r="C30" s="25">
        <v>1542000</v>
      </c>
      <c r="D30" s="25">
        <v>1323000</v>
      </c>
      <c r="E30" s="40">
        <f t="shared" si="1"/>
        <v>219000</v>
      </c>
      <c r="F30" s="13" t="s">
        <v>57</v>
      </c>
    </row>
    <row r="31" spans="1:9" ht="14.1" customHeight="1">
      <c r="A31" s="91" t="s">
        <v>55</v>
      </c>
      <c r="B31" s="92"/>
      <c r="C31" s="25">
        <v>2400000</v>
      </c>
      <c r="D31" s="25">
        <v>2400000</v>
      </c>
      <c r="E31" s="40">
        <f t="shared" ref="E31:E32" si="2">C31-D31</f>
        <v>0</v>
      </c>
      <c r="F31" s="13" t="s">
        <v>18</v>
      </c>
    </row>
    <row r="32" spans="1:9" ht="14.1" customHeight="1">
      <c r="A32" s="91" t="s">
        <v>76</v>
      </c>
      <c r="B32" s="92"/>
      <c r="C32" s="25">
        <v>0</v>
      </c>
      <c r="D32" s="25">
        <v>10000</v>
      </c>
      <c r="E32" s="40">
        <f t="shared" si="2"/>
        <v>-10000</v>
      </c>
      <c r="F32" s="13" t="s">
        <v>77</v>
      </c>
    </row>
    <row r="33" spans="1:8" ht="14.1" customHeight="1">
      <c r="A33" s="91" t="s">
        <v>68</v>
      </c>
      <c r="B33" s="92"/>
      <c r="C33" s="25">
        <v>180000</v>
      </c>
      <c r="D33" s="25">
        <v>80000</v>
      </c>
      <c r="E33" s="40">
        <f t="shared" si="1"/>
        <v>100000</v>
      </c>
      <c r="F33" s="13" t="s">
        <v>24</v>
      </c>
    </row>
    <row r="34" spans="1:8" ht="14.1" customHeight="1">
      <c r="A34" s="91" t="s">
        <v>74</v>
      </c>
      <c r="B34" s="92"/>
      <c r="C34" s="55">
        <v>0</v>
      </c>
      <c r="D34" s="55">
        <v>3010000</v>
      </c>
      <c r="E34" s="40">
        <f t="shared" si="1"/>
        <v>-3010000</v>
      </c>
      <c r="F34" s="13" t="s">
        <v>20</v>
      </c>
      <c r="H34" s="35"/>
    </row>
    <row r="35" spans="1:8" ht="14.1" customHeight="1">
      <c r="A35" s="91" t="s">
        <v>52</v>
      </c>
      <c r="B35" s="92"/>
      <c r="C35" s="55">
        <v>2188000</v>
      </c>
      <c r="D35" s="55">
        <v>3203222</v>
      </c>
      <c r="E35" s="40">
        <f t="shared" si="1"/>
        <v>-1015222</v>
      </c>
      <c r="F35" s="13" t="s">
        <v>58</v>
      </c>
      <c r="H35" s="35"/>
    </row>
    <row r="36" spans="1:8" ht="14.1" customHeight="1">
      <c r="A36" s="91" t="s">
        <v>80</v>
      </c>
      <c r="B36" s="92"/>
      <c r="C36" s="25">
        <v>4600000</v>
      </c>
      <c r="D36" s="25">
        <v>8900000</v>
      </c>
      <c r="E36" s="52">
        <f t="shared" si="1"/>
        <v>-4300000</v>
      </c>
      <c r="F36" s="13" t="s">
        <v>88</v>
      </c>
      <c r="H36" s="35"/>
    </row>
    <row r="37" spans="1:8" ht="14.1" customHeight="1">
      <c r="A37" s="91" t="s">
        <v>71</v>
      </c>
      <c r="B37" s="104"/>
      <c r="C37" s="25">
        <v>2000000</v>
      </c>
      <c r="D37" s="25">
        <v>5100000</v>
      </c>
      <c r="E37" s="52">
        <f t="shared" si="1"/>
        <v>-3100000</v>
      </c>
      <c r="F37" s="13" t="s">
        <v>70</v>
      </c>
      <c r="H37" s="35"/>
    </row>
    <row r="38" spans="1:8" ht="14.1" customHeight="1">
      <c r="A38" s="91" t="s">
        <v>72</v>
      </c>
      <c r="B38" s="104"/>
      <c r="C38" s="25">
        <v>700000</v>
      </c>
      <c r="D38" s="25">
        <v>705036</v>
      </c>
      <c r="E38" s="84">
        <f t="shared" si="1"/>
        <v>-5036</v>
      </c>
      <c r="F38" s="13" t="s">
        <v>69</v>
      </c>
      <c r="H38" s="35"/>
    </row>
    <row r="39" spans="1:8" ht="14.1" customHeight="1">
      <c r="A39" s="105" t="s">
        <v>73</v>
      </c>
      <c r="B39" s="106"/>
      <c r="C39" s="25">
        <v>1000000</v>
      </c>
      <c r="D39" s="25">
        <v>0</v>
      </c>
      <c r="E39" s="84">
        <f t="shared" si="1"/>
        <v>1000000</v>
      </c>
      <c r="F39" s="13" t="s">
        <v>89</v>
      </c>
      <c r="H39" s="35"/>
    </row>
    <row r="40" spans="1:8" ht="14.1" customHeight="1">
      <c r="A40" s="91" t="s">
        <v>81</v>
      </c>
      <c r="B40" s="104"/>
      <c r="C40" s="25">
        <v>0</v>
      </c>
      <c r="D40" s="25">
        <v>692100</v>
      </c>
      <c r="E40" s="52">
        <f t="shared" si="1"/>
        <v>-692100</v>
      </c>
      <c r="F40" s="13" t="s">
        <v>91</v>
      </c>
      <c r="H40" s="35"/>
    </row>
    <row r="41" spans="1:8" ht="14.1" customHeight="1">
      <c r="A41" s="91" t="s">
        <v>90</v>
      </c>
      <c r="B41" s="104"/>
      <c r="C41" s="25">
        <v>1500000</v>
      </c>
      <c r="D41" s="25">
        <v>0</v>
      </c>
      <c r="E41" s="52">
        <f t="shared" si="1"/>
        <v>1500000</v>
      </c>
      <c r="F41" s="13" t="s">
        <v>93</v>
      </c>
      <c r="H41" s="35"/>
    </row>
    <row r="42" spans="1:8" ht="14.1" customHeight="1">
      <c r="A42" s="91" t="s">
        <v>92</v>
      </c>
      <c r="B42" s="104"/>
      <c r="C42" s="25">
        <v>1000000</v>
      </c>
      <c r="D42" s="25">
        <v>0</v>
      </c>
      <c r="E42" s="52">
        <f t="shared" si="1"/>
        <v>1000000</v>
      </c>
      <c r="F42" s="13" t="s">
        <v>94</v>
      </c>
      <c r="H42" s="35"/>
    </row>
    <row r="43" spans="1:8" ht="14.1" customHeight="1">
      <c r="A43" s="91" t="s">
        <v>95</v>
      </c>
      <c r="B43" s="104"/>
      <c r="C43" s="25">
        <v>5610000</v>
      </c>
      <c r="D43" s="25">
        <v>0</v>
      </c>
      <c r="E43" s="52">
        <f t="shared" si="1"/>
        <v>5610000</v>
      </c>
      <c r="F43" s="13" t="s">
        <v>96</v>
      </c>
      <c r="H43" s="35"/>
    </row>
    <row r="44" spans="1:8" ht="12.95" customHeight="1">
      <c r="A44" s="113" t="s">
        <v>5</v>
      </c>
      <c r="B44" s="114"/>
      <c r="C44" s="87">
        <f>SUM(C27:C43)</f>
        <v>22973000</v>
      </c>
      <c r="D44" s="87">
        <f>SUM(D27:D43)</f>
        <v>26025082</v>
      </c>
      <c r="E44" s="88">
        <f t="shared" si="1"/>
        <v>-3052082</v>
      </c>
      <c r="F44" s="45"/>
    </row>
    <row r="45" spans="1:8" ht="12.95" customHeight="1">
      <c r="A45" s="117" t="s">
        <v>8</v>
      </c>
      <c r="B45" s="118"/>
      <c r="C45" s="28">
        <v>1000</v>
      </c>
      <c r="D45" s="28">
        <v>1000</v>
      </c>
      <c r="E45" s="47">
        <v>0</v>
      </c>
      <c r="F45" s="53" t="s">
        <v>28</v>
      </c>
    </row>
    <row r="46" spans="1:8" ht="12.95" customHeight="1">
      <c r="A46" s="107" t="s">
        <v>9</v>
      </c>
      <c r="B46" s="108"/>
      <c r="C46" s="25">
        <v>200000</v>
      </c>
      <c r="D46" s="25">
        <v>384425</v>
      </c>
      <c r="E46" s="47">
        <f t="shared" si="1"/>
        <v>-184425</v>
      </c>
      <c r="F46" s="48"/>
    </row>
    <row r="47" spans="1:8" ht="12.95" customHeight="1">
      <c r="A47" s="107" t="s">
        <v>10</v>
      </c>
      <c r="B47" s="108"/>
      <c r="C47" s="80">
        <v>100</v>
      </c>
      <c r="D47" s="80">
        <v>190</v>
      </c>
      <c r="E47" s="47">
        <f t="shared" si="1"/>
        <v>-90</v>
      </c>
      <c r="F47" s="48"/>
    </row>
    <row r="48" spans="1:8" ht="12.95" customHeight="1">
      <c r="A48" s="115" t="s">
        <v>5</v>
      </c>
      <c r="B48" s="116"/>
      <c r="C48" s="56">
        <f>SUM(C45:C47)</f>
        <v>201100</v>
      </c>
      <c r="D48" s="56">
        <f>SUM(D45:D47)</f>
        <v>385615</v>
      </c>
      <c r="E48" s="30">
        <f t="shared" si="1"/>
        <v>-184515</v>
      </c>
      <c r="F48" s="41"/>
    </row>
    <row r="49" spans="1:6" ht="12.95" customHeight="1">
      <c r="A49" s="107" t="s">
        <v>16</v>
      </c>
      <c r="B49" s="108"/>
      <c r="C49" s="79">
        <f>SUM(C7+C25+C44+C48)</f>
        <v>42354100</v>
      </c>
      <c r="D49" s="79">
        <f>SUM(D7+D25+D44+D48)</f>
        <v>49552170</v>
      </c>
      <c r="E49" s="30">
        <f t="shared" si="1"/>
        <v>-7198070</v>
      </c>
      <c r="F49" s="16"/>
    </row>
    <row r="50" spans="1:6" ht="12.95" customHeight="1">
      <c r="A50" s="109" t="s">
        <v>21</v>
      </c>
      <c r="B50" s="110"/>
      <c r="C50" s="81">
        <v>2972653</v>
      </c>
      <c r="D50" s="81">
        <v>3085232</v>
      </c>
      <c r="E50" s="84">
        <f t="shared" si="1"/>
        <v>-112579</v>
      </c>
      <c r="F50" s="49"/>
    </row>
    <row r="51" spans="1:6" ht="12.95" customHeight="1" thickBot="1">
      <c r="A51" s="111" t="s">
        <v>11</v>
      </c>
      <c r="B51" s="112"/>
      <c r="C51" s="82">
        <f>SUM(C49:C50)</f>
        <v>45326753</v>
      </c>
      <c r="D51" s="82">
        <f>SUM(D49:D50)</f>
        <v>52637402</v>
      </c>
      <c r="E51" s="86">
        <f t="shared" si="1"/>
        <v>-7310649</v>
      </c>
      <c r="F51" s="50"/>
    </row>
    <row r="52" spans="1:6">
      <c r="E52" s="51"/>
    </row>
  </sheetData>
  <mergeCells count="51">
    <mergeCell ref="A43:B43"/>
    <mergeCell ref="A31:B31"/>
    <mergeCell ref="A18:B18"/>
    <mergeCell ref="A35:B35"/>
    <mergeCell ref="A27:B27"/>
    <mergeCell ref="A24:B24"/>
    <mergeCell ref="A29:B29"/>
    <mergeCell ref="A33:B33"/>
    <mergeCell ref="A26:B26"/>
    <mergeCell ref="A25:B25"/>
    <mergeCell ref="A28:B28"/>
    <mergeCell ref="A32:B32"/>
    <mergeCell ref="A49:B49"/>
    <mergeCell ref="A50:B50"/>
    <mergeCell ref="A51:B51"/>
    <mergeCell ref="A34:B34"/>
    <mergeCell ref="A44:B44"/>
    <mergeCell ref="A46:B46"/>
    <mergeCell ref="A47:B47"/>
    <mergeCell ref="A48:B48"/>
    <mergeCell ref="A36:B36"/>
    <mergeCell ref="A45:B45"/>
    <mergeCell ref="A37:B37"/>
    <mergeCell ref="A38:B38"/>
    <mergeCell ref="A39:B39"/>
    <mergeCell ref="A40:B40"/>
    <mergeCell ref="A41:B41"/>
    <mergeCell ref="A42:B42"/>
    <mergeCell ref="A16:B16"/>
    <mergeCell ref="A17:B17"/>
    <mergeCell ref="A8:B8"/>
    <mergeCell ref="A12:B12"/>
    <mergeCell ref="A30:B30"/>
    <mergeCell ref="A14:B14"/>
    <mergeCell ref="A15:B15"/>
    <mergeCell ref="A21:B21"/>
    <mergeCell ref="A23:B23"/>
    <mergeCell ref="A20:B20"/>
    <mergeCell ref="A22:B22"/>
    <mergeCell ref="A19:B19"/>
    <mergeCell ref="A6:B6"/>
    <mergeCell ref="A1:F1"/>
    <mergeCell ref="A2:F2"/>
    <mergeCell ref="D3:F3"/>
    <mergeCell ref="A5:B5"/>
    <mergeCell ref="A4:B4"/>
    <mergeCell ref="A7:B7"/>
    <mergeCell ref="A11:B11"/>
    <mergeCell ref="A13:B13"/>
    <mergeCell ref="A9:B9"/>
    <mergeCell ref="A10:B1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16" workbookViewId="0">
      <selection activeCell="G24" sqref="G24"/>
    </sheetView>
  </sheetViews>
  <sheetFormatPr defaultRowHeight="13.5"/>
  <cols>
    <col min="1" max="1" width="35.5" style="15" bestFit="1" customWidth="1"/>
    <col min="2" max="2" width="12.625" style="24" customWidth="1"/>
    <col min="3" max="3" width="11.75" style="2" customWidth="1"/>
    <col min="4" max="4" width="13.125" style="2" customWidth="1"/>
    <col min="5" max="5" width="15.375" style="22" customWidth="1"/>
    <col min="6" max="16384" width="9" style="2"/>
  </cols>
  <sheetData>
    <row r="1" spans="1:5" ht="15" customHeight="1">
      <c r="A1" s="125" t="s">
        <v>100</v>
      </c>
      <c r="B1" s="125"/>
      <c r="C1" s="125"/>
      <c r="D1" s="125"/>
      <c r="E1" s="125"/>
    </row>
    <row r="2" spans="1:5" ht="14.1" customHeight="1" thickBot="1">
      <c r="A2" s="126" t="s">
        <v>65</v>
      </c>
      <c r="B2" s="126"/>
      <c r="C2" s="126"/>
      <c r="D2" s="126"/>
      <c r="E2" s="126"/>
    </row>
    <row r="3" spans="1:5" ht="12.95" customHeight="1">
      <c r="A3" s="14"/>
      <c r="B3" s="23" t="s">
        <v>1</v>
      </c>
      <c r="C3" s="23" t="s">
        <v>64</v>
      </c>
      <c r="D3" s="1" t="s">
        <v>2</v>
      </c>
      <c r="E3" s="31" t="s">
        <v>3</v>
      </c>
    </row>
    <row r="4" spans="1:5" ht="13.5" customHeight="1">
      <c r="A4" s="57" t="s">
        <v>22</v>
      </c>
      <c r="B4" s="69"/>
      <c r="C4" s="69"/>
      <c r="D4" s="3"/>
      <c r="E4" s="18"/>
    </row>
    <row r="5" spans="1:5" ht="13.5" customHeight="1">
      <c r="A5" s="58" t="s">
        <v>12</v>
      </c>
      <c r="B5" s="70"/>
      <c r="C5" s="70"/>
      <c r="D5" s="4"/>
      <c r="E5" s="19"/>
    </row>
    <row r="6" spans="1:5" s="32" customFormat="1" ht="13.5" customHeight="1">
      <c r="A6" s="59" t="s">
        <v>59</v>
      </c>
      <c r="B6" s="55">
        <v>250000</v>
      </c>
      <c r="C6" s="55">
        <v>247738</v>
      </c>
      <c r="D6" s="5">
        <f t="shared" ref="D6:D9" si="0">B6-C6</f>
        <v>2262</v>
      </c>
      <c r="E6" s="33"/>
    </row>
    <row r="7" spans="1:5" s="32" customFormat="1" ht="13.5" customHeight="1">
      <c r="A7" s="59" t="s">
        <v>60</v>
      </c>
      <c r="B7" s="55">
        <v>2542000</v>
      </c>
      <c r="C7" s="55">
        <v>3065085</v>
      </c>
      <c r="D7" s="5">
        <f t="shared" si="0"/>
        <v>-523085</v>
      </c>
      <c r="E7" s="20"/>
    </row>
    <row r="8" spans="1:5" s="32" customFormat="1" ht="13.5" customHeight="1">
      <c r="A8" s="59" t="s">
        <v>46</v>
      </c>
      <c r="B8" s="55">
        <v>100000</v>
      </c>
      <c r="C8" s="55">
        <v>88619</v>
      </c>
      <c r="D8" s="5">
        <f t="shared" si="0"/>
        <v>11381</v>
      </c>
      <c r="E8" s="20"/>
    </row>
    <row r="9" spans="1:5" s="32" customFormat="1" ht="13.5" customHeight="1">
      <c r="A9" s="59" t="s">
        <v>48</v>
      </c>
      <c r="B9" s="54">
        <v>50000</v>
      </c>
      <c r="C9" s="54">
        <v>50952</v>
      </c>
      <c r="D9" s="5">
        <f t="shared" si="0"/>
        <v>-952</v>
      </c>
      <c r="E9" s="20"/>
    </row>
    <row r="10" spans="1:5" s="32" customFormat="1" ht="13.5" customHeight="1">
      <c r="A10" s="59" t="s">
        <v>61</v>
      </c>
      <c r="B10" s="55">
        <v>4300000</v>
      </c>
      <c r="C10" s="55">
        <v>4301816</v>
      </c>
      <c r="D10" s="5">
        <f t="shared" ref="D10:D23" si="1">B10-C10</f>
        <v>-1816</v>
      </c>
      <c r="E10" s="20"/>
    </row>
    <row r="11" spans="1:5" s="32" customFormat="1" ht="13.5" customHeight="1">
      <c r="A11" s="59" t="s">
        <v>50</v>
      </c>
      <c r="B11" s="54">
        <v>100000</v>
      </c>
      <c r="C11" s="54">
        <v>100856</v>
      </c>
      <c r="D11" s="5">
        <f t="shared" ref="D11:D14" si="2">B11-C11</f>
        <v>-856</v>
      </c>
      <c r="E11" s="20"/>
    </row>
    <row r="12" spans="1:5" s="32" customFormat="1" ht="13.5" customHeight="1">
      <c r="A12" s="59" t="s">
        <v>75</v>
      </c>
      <c r="B12" s="54">
        <v>0</v>
      </c>
      <c r="C12" s="54">
        <v>3324148</v>
      </c>
      <c r="D12" s="5">
        <f t="shared" si="2"/>
        <v>-3324148</v>
      </c>
      <c r="E12" s="20"/>
    </row>
    <row r="13" spans="1:5" s="32" customFormat="1" ht="13.5" customHeight="1">
      <c r="A13" s="59" t="s">
        <v>51</v>
      </c>
      <c r="B13" s="55">
        <v>400000</v>
      </c>
      <c r="C13" s="55">
        <v>406146</v>
      </c>
      <c r="D13" s="5">
        <f t="shared" si="2"/>
        <v>-6146</v>
      </c>
      <c r="E13" s="20"/>
    </row>
    <row r="14" spans="1:5" s="32" customFormat="1" ht="13.5" customHeight="1">
      <c r="A14" s="59" t="s">
        <v>62</v>
      </c>
      <c r="B14" s="55">
        <v>3988000</v>
      </c>
      <c r="C14" s="55">
        <v>4491078</v>
      </c>
      <c r="D14" s="5">
        <f t="shared" si="2"/>
        <v>-503078</v>
      </c>
      <c r="E14" s="20"/>
    </row>
    <row r="15" spans="1:5" s="32" customFormat="1" ht="13.5" customHeight="1">
      <c r="A15" s="59" t="s">
        <v>80</v>
      </c>
      <c r="B15" s="55">
        <v>3500000</v>
      </c>
      <c r="C15" s="55">
        <v>13762053</v>
      </c>
      <c r="D15" s="5">
        <f>B15-C15</f>
        <v>-10262053</v>
      </c>
      <c r="E15" s="20"/>
    </row>
    <row r="16" spans="1:5" s="32" customFormat="1" ht="13.5" customHeight="1">
      <c r="A16" s="59" t="s">
        <v>63</v>
      </c>
      <c r="B16" s="55">
        <v>40000</v>
      </c>
      <c r="C16" s="55">
        <v>39104</v>
      </c>
      <c r="D16" s="5">
        <f t="shared" si="1"/>
        <v>896</v>
      </c>
      <c r="E16" s="20"/>
    </row>
    <row r="17" spans="1:5" s="32" customFormat="1" ht="13.5" customHeight="1">
      <c r="A17" s="59" t="s">
        <v>71</v>
      </c>
      <c r="B17" s="55">
        <v>2000000</v>
      </c>
      <c r="C17" s="55">
        <v>5124868</v>
      </c>
      <c r="D17" s="5">
        <f t="shared" si="1"/>
        <v>-3124868</v>
      </c>
      <c r="E17" s="20"/>
    </row>
    <row r="18" spans="1:5" s="32" customFormat="1" ht="13.5" customHeight="1">
      <c r="A18" s="59" t="s">
        <v>72</v>
      </c>
      <c r="B18" s="55">
        <v>735000</v>
      </c>
      <c r="C18" s="55">
        <v>500531</v>
      </c>
      <c r="D18" s="5">
        <f t="shared" si="1"/>
        <v>234469</v>
      </c>
      <c r="E18" s="20"/>
    </row>
    <row r="19" spans="1:5" s="32" customFormat="1" ht="13.5" customHeight="1">
      <c r="A19" s="59" t="s">
        <v>73</v>
      </c>
      <c r="B19" s="55">
        <v>1300000</v>
      </c>
      <c r="C19" s="55">
        <v>83228</v>
      </c>
      <c r="D19" s="5">
        <f t="shared" si="1"/>
        <v>1216772</v>
      </c>
      <c r="E19" s="20"/>
    </row>
    <row r="20" spans="1:5" s="32" customFormat="1" ht="13.5" customHeight="1">
      <c r="A20" s="59" t="s">
        <v>82</v>
      </c>
      <c r="B20" s="55">
        <v>0</v>
      </c>
      <c r="C20" s="55">
        <v>820741</v>
      </c>
      <c r="D20" s="5">
        <f t="shared" si="1"/>
        <v>-820741</v>
      </c>
      <c r="E20" s="20"/>
    </row>
    <row r="21" spans="1:5" s="32" customFormat="1" ht="13.5" customHeight="1">
      <c r="A21" s="59" t="s">
        <v>97</v>
      </c>
      <c r="B21" s="55">
        <v>1500000</v>
      </c>
      <c r="C21" s="55">
        <v>0</v>
      </c>
      <c r="D21" s="5">
        <f t="shared" si="1"/>
        <v>1500000</v>
      </c>
      <c r="E21" s="20"/>
    </row>
    <row r="22" spans="1:5" s="32" customFormat="1" ht="13.5" customHeight="1">
      <c r="A22" s="59" t="s">
        <v>98</v>
      </c>
      <c r="B22" s="55">
        <v>1000000</v>
      </c>
      <c r="C22" s="55">
        <v>0</v>
      </c>
      <c r="D22" s="5">
        <f t="shared" si="1"/>
        <v>1000000</v>
      </c>
      <c r="E22" s="20"/>
    </row>
    <row r="23" spans="1:5" s="32" customFormat="1" ht="13.5" customHeight="1">
      <c r="A23" s="59" t="s">
        <v>99</v>
      </c>
      <c r="B23" s="55">
        <v>5610000</v>
      </c>
      <c r="C23" s="55">
        <v>0</v>
      </c>
      <c r="D23" s="5">
        <f t="shared" si="1"/>
        <v>5610000</v>
      </c>
      <c r="E23" s="20"/>
    </row>
    <row r="24" spans="1:5" s="32" customFormat="1" ht="12.95" customHeight="1">
      <c r="A24" s="60" t="s">
        <v>5</v>
      </c>
      <c r="B24" s="71">
        <f>SUM(B6:B23)</f>
        <v>27415000</v>
      </c>
      <c r="C24" s="71">
        <f>SUM(C6:C23)</f>
        <v>36406963</v>
      </c>
      <c r="D24" s="6">
        <f>SUM(B24-C24)</f>
        <v>-8991963</v>
      </c>
      <c r="E24" s="37"/>
    </row>
    <row r="25" spans="1:5" s="32" customFormat="1" ht="13.5" customHeight="1">
      <c r="A25" s="61" t="s">
        <v>19</v>
      </c>
      <c r="B25" s="72"/>
      <c r="C25" s="72"/>
      <c r="D25" s="5"/>
      <c r="E25" s="38"/>
    </row>
    <row r="26" spans="1:5" s="32" customFormat="1" ht="13.5" customHeight="1">
      <c r="A26" s="59" t="s">
        <v>46</v>
      </c>
      <c r="B26" s="73">
        <v>2670000</v>
      </c>
      <c r="C26" s="73">
        <v>2673782</v>
      </c>
      <c r="D26" s="5">
        <f t="shared" ref="D26:D44" si="3">B26-C26</f>
        <v>-3782</v>
      </c>
      <c r="E26" s="20"/>
    </row>
    <row r="27" spans="1:5" s="32" customFormat="1" ht="13.5" customHeight="1">
      <c r="A27" s="59" t="s">
        <v>61</v>
      </c>
      <c r="B27" s="73">
        <v>1500000</v>
      </c>
      <c r="C27" s="73">
        <v>1634931</v>
      </c>
      <c r="D27" s="5">
        <f t="shared" ref="D27" si="4">B27-C27</f>
        <v>-134931</v>
      </c>
      <c r="E27" s="20"/>
    </row>
    <row r="28" spans="1:5" customFormat="1" ht="13.5" customHeight="1">
      <c r="A28" s="62" t="s">
        <v>29</v>
      </c>
      <c r="B28" s="73">
        <v>7327753</v>
      </c>
      <c r="C28" s="73">
        <v>5604450</v>
      </c>
      <c r="D28" s="5">
        <f t="shared" si="3"/>
        <v>1723303</v>
      </c>
      <c r="E28" s="17"/>
    </row>
    <row r="29" spans="1:5" customFormat="1" ht="13.5" customHeight="1">
      <c r="A29" s="58" t="s">
        <v>83</v>
      </c>
      <c r="B29" s="54">
        <v>500000</v>
      </c>
      <c r="C29" s="54">
        <v>423136</v>
      </c>
      <c r="D29" s="5">
        <f t="shared" si="3"/>
        <v>76864</v>
      </c>
      <c r="E29" s="21"/>
    </row>
    <row r="30" spans="1:5" customFormat="1" ht="13.5" customHeight="1">
      <c r="A30" s="58" t="s">
        <v>30</v>
      </c>
      <c r="B30" s="54">
        <v>0</v>
      </c>
      <c r="C30" s="54">
        <v>0</v>
      </c>
      <c r="D30" s="5">
        <f t="shared" si="3"/>
        <v>0</v>
      </c>
      <c r="E30" s="17"/>
    </row>
    <row r="31" spans="1:5" customFormat="1" ht="13.5" customHeight="1">
      <c r="A31" s="58" t="s">
        <v>31</v>
      </c>
      <c r="B31" s="54">
        <v>70000</v>
      </c>
      <c r="C31" s="54">
        <v>70270</v>
      </c>
      <c r="D31" s="5">
        <f t="shared" si="3"/>
        <v>-270</v>
      </c>
      <c r="E31" s="17"/>
    </row>
    <row r="32" spans="1:5" customFormat="1" ht="13.5" customHeight="1">
      <c r="A32" s="58" t="s">
        <v>32</v>
      </c>
      <c r="B32" s="54">
        <v>230000</v>
      </c>
      <c r="C32" s="54">
        <v>231625</v>
      </c>
      <c r="D32" s="5">
        <f t="shared" si="3"/>
        <v>-1625</v>
      </c>
      <c r="E32" s="17"/>
    </row>
    <row r="33" spans="1:8" customFormat="1" ht="13.5" customHeight="1">
      <c r="A33" s="58" t="s">
        <v>41</v>
      </c>
      <c r="B33" s="54">
        <v>120000</v>
      </c>
      <c r="C33" s="54">
        <v>112207</v>
      </c>
      <c r="D33" s="5">
        <f t="shared" si="3"/>
        <v>7793</v>
      </c>
      <c r="E33" s="17"/>
    </row>
    <row r="34" spans="1:8" customFormat="1" ht="13.5" customHeight="1">
      <c r="A34" s="58" t="s">
        <v>42</v>
      </c>
      <c r="B34" s="54">
        <v>70000</v>
      </c>
      <c r="C34" s="54">
        <v>70910</v>
      </c>
      <c r="D34" s="5">
        <f t="shared" si="3"/>
        <v>-910</v>
      </c>
      <c r="E34" s="17"/>
    </row>
    <row r="35" spans="1:8" customFormat="1" ht="13.5" customHeight="1">
      <c r="A35" s="58" t="s">
        <v>43</v>
      </c>
      <c r="B35" s="54">
        <v>40000</v>
      </c>
      <c r="C35" s="54">
        <v>39992</v>
      </c>
      <c r="D35" s="5">
        <f t="shared" si="3"/>
        <v>8</v>
      </c>
      <c r="E35" s="17"/>
    </row>
    <row r="36" spans="1:8" customFormat="1" ht="13.5" customHeight="1">
      <c r="A36" s="58" t="s">
        <v>33</v>
      </c>
      <c r="B36" s="54">
        <v>240000</v>
      </c>
      <c r="C36" s="54">
        <v>240000</v>
      </c>
      <c r="D36" s="5">
        <f t="shared" si="3"/>
        <v>0</v>
      </c>
      <c r="E36" s="17" t="s">
        <v>25</v>
      </c>
    </row>
    <row r="37" spans="1:8" customFormat="1" ht="13.5" customHeight="1">
      <c r="A37" s="63" t="s">
        <v>34</v>
      </c>
      <c r="B37" s="54">
        <v>120000</v>
      </c>
      <c r="C37" s="54">
        <v>116519</v>
      </c>
      <c r="D37" s="5">
        <f t="shared" si="3"/>
        <v>3481</v>
      </c>
      <c r="E37" s="17"/>
    </row>
    <row r="38" spans="1:8" customFormat="1" ht="13.5" customHeight="1">
      <c r="A38" s="63" t="s">
        <v>35</v>
      </c>
      <c r="B38" s="54">
        <v>1084000</v>
      </c>
      <c r="C38" s="54">
        <v>1084050</v>
      </c>
      <c r="D38" s="5">
        <f t="shared" si="3"/>
        <v>-50</v>
      </c>
      <c r="E38" s="17"/>
    </row>
    <row r="39" spans="1:8" customFormat="1" ht="13.5" customHeight="1">
      <c r="A39" s="64" t="s">
        <v>36</v>
      </c>
      <c r="B39" s="54">
        <v>50000</v>
      </c>
      <c r="C39" s="54">
        <v>48400</v>
      </c>
      <c r="D39" s="5">
        <f t="shared" si="3"/>
        <v>1600</v>
      </c>
      <c r="E39" s="17"/>
    </row>
    <row r="40" spans="1:8" ht="13.5" customHeight="1">
      <c r="A40" s="65" t="s">
        <v>37</v>
      </c>
      <c r="B40" s="54">
        <v>13000</v>
      </c>
      <c r="C40" s="54">
        <v>13000</v>
      </c>
      <c r="D40" s="5">
        <f t="shared" si="3"/>
        <v>0</v>
      </c>
      <c r="E40" s="17"/>
      <c r="G40"/>
      <c r="H40"/>
    </row>
    <row r="41" spans="1:8" ht="13.5" customHeight="1">
      <c r="A41" s="64" t="s">
        <v>38</v>
      </c>
      <c r="B41" s="54">
        <v>450000</v>
      </c>
      <c r="C41" s="54">
        <v>456157</v>
      </c>
      <c r="D41" s="5">
        <f t="shared" si="3"/>
        <v>-6157</v>
      </c>
      <c r="E41" s="17"/>
    </row>
    <row r="42" spans="1:8" ht="13.5" customHeight="1">
      <c r="A42" s="63" t="s">
        <v>39</v>
      </c>
      <c r="B42" s="54">
        <v>147000</v>
      </c>
      <c r="C42" s="54">
        <v>147782</v>
      </c>
      <c r="D42" s="5">
        <f t="shared" si="3"/>
        <v>-782</v>
      </c>
      <c r="E42" s="17"/>
    </row>
    <row r="43" spans="1:8" ht="13.5" customHeight="1">
      <c r="A43" s="63" t="s">
        <v>84</v>
      </c>
      <c r="B43" s="54">
        <v>250000</v>
      </c>
      <c r="C43" s="54">
        <v>258409</v>
      </c>
      <c r="D43" s="5">
        <f t="shared" si="3"/>
        <v>-8409</v>
      </c>
      <c r="E43" s="17"/>
    </row>
    <row r="44" spans="1:8" ht="13.5" customHeight="1">
      <c r="A44" s="63" t="s">
        <v>40</v>
      </c>
      <c r="B44" s="54">
        <v>30000</v>
      </c>
      <c r="C44" s="54">
        <v>32166</v>
      </c>
      <c r="D44" s="5">
        <f t="shared" si="3"/>
        <v>-2166</v>
      </c>
      <c r="E44" s="17"/>
    </row>
    <row r="45" spans="1:8" ht="12.95" customHeight="1">
      <c r="A45" s="66" t="s">
        <v>5</v>
      </c>
      <c r="B45" s="74">
        <f>SUM(B26:B44)</f>
        <v>14911753</v>
      </c>
      <c r="C45" s="74">
        <f>SUM(C26:C44)</f>
        <v>13257786</v>
      </c>
      <c r="D45" s="6">
        <f>SUM(B45-C45)</f>
        <v>1653967</v>
      </c>
      <c r="E45" s="9"/>
    </row>
    <row r="46" spans="1:8" ht="12.95" customHeight="1">
      <c r="A46" s="67" t="s">
        <v>13</v>
      </c>
      <c r="B46" s="75">
        <f>SUM(B45+B24)</f>
        <v>42326753</v>
      </c>
      <c r="C46" s="75">
        <f>SUM(C45+C24)</f>
        <v>49664749</v>
      </c>
      <c r="D46" s="6">
        <f>SUM(B46-C46)</f>
        <v>-7337996</v>
      </c>
      <c r="E46" s="9"/>
    </row>
    <row r="47" spans="1:8" ht="12.95" customHeight="1">
      <c r="A47" s="67" t="s">
        <v>14</v>
      </c>
      <c r="B47" s="71">
        <f>収入!C49-支出!B46</f>
        <v>27347</v>
      </c>
      <c r="C47" s="71">
        <f>収入!D49-支出!C46</f>
        <v>-112579</v>
      </c>
      <c r="D47" s="6">
        <f>SUM(B47-C47)</f>
        <v>139926</v>
      </c>
      <c r="E47" s="9"/>
    </row>
    <row r="48" spans="1:8" ht="12.95" customHeight="1" thickBot="1">
      <c r="A48" s="68" t="s">
        <v>15</v>
      </c>
      <c r="B48" s="76">
        <f>収入!C51-支出!B46</f>
        <v>3000000</v>
      </c>
      <c r="C48" s="76">
        <f>収入!D51-支出!C46</f>
        <v>2972653</v>
      </c>
      <c r="D48" s="7">
        <f>SUM(B48-C48)</f>
        <v>27347</v>
      </c>
      <c r="E48" s="12"/>
    </row>
  </sheetData>
  <mergeCells count="2">
    <mergeCell ref="A1:E1"/>
    <mergeCell ref="A2:E2"/>
  </mergeCells>
  <phoneticPr fontId="2"/>
  <printOptions horizontalCentered="1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</vt:lpstr>
      <vt:lpstr>支出</vt:lpstr>
      <vt:lpstr>支出!Print_Area</vt:lpstr>
      <vt:lpstr>収入!Print_Area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gns8</dc:creator>
  <cp:lastModifiedBy>Windows ユーザー</cp:lastModifiedBy>
  <cp:lastPrinted>2016-06-24T09:03:26Z</cp:lastPrinted>
  <dcterms:created xsi:type="dcterms:W3CDTF">1997-01-08T22:48:59Z</dcterms:created>
  <dcterms:modified xsi:type="dcterms:W3CDTF">2016-09-18T08:36:13Z</dcterms:modified>
</cp:coreProperties>
</file>